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c927d5d274f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c53f3ed5b23340cc"/>
    <x:sheet xmlns:r="http://schemas.openxmlformats.org/officeDocument/2006/relationships" name="Закупка" sheetId="2" r:id="Rcf8b8301acd94b41"/>
    <x:sheet xmlns:r="http://schemas.openxmlformats.org/officeDocument/2006/relationships" name="Связь и ограничения" sheetId="3" r:id="R9227591e80944967"/>
    <x:sheet xmlns:r="http://schemas.openxmlformats.org/officeDocument/2006/relationships" name="Перед покупкой" sheetId="4" r:id="R68e5936a7b5747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&quot;$&quot;#,##0;[Red](&quot;$&quot;#,##0);&quot;$&quot;0"/>
    <x:numFmt numFmtId="202" formatCode="0.0"/>
  </x:numFmts>
  <x:fonts count="13">
    <x:font>
      <x:sz val="11"/>
      <x:name val="Carlito"/>
    </x:font>
    <x:font>
      <x:sz val="11"/>
      <x:name val="Arial"/>
    </x:font>
    <x:font>
      <x:sz val="11"/>
      <x:color rgb="FF202B3A"/>
      <x:name val="Arial"/>
    </x:font>
    <x:font>
      <x:sz val="16"/>
      <x:color rgb="FF202B3A"/>
      <x:name val="Arial"/>
    </x:font>
    <x:font>
      <x:b/>
      <x:sz val="16"/>
      <x:color rgb="FF202B3A"/>
      <x:name val="Arial"/>
    </x:font>
    <x:font>
      <x:sz val="11"/>
      <x:color rgb="FF617084"/>
      <x:name val="Arial"/>
    </x:font>
    <x:font>
      <x:i/>
      <x:sz val="11"/>
      <x:color rgb="FF617084"/>
      <x:name val="Arial"/>
    </x:font>
    <x:font>
      <x:sz val="11"/>
      <x:color rgb="FF1A5BC7"/>
      <x:name val="Arial"/>
    </x:font>
    <x:font>
      <x:b/>
      <x:sz val="11"/>
      <x:color rgb="FF202B3A"/>
      <x:name val="Arial"/>
    </x:font>
    <x:font>
      <x:sz val="11"/>
      <x:color rgb="FF39735B"/>
      <x:name val="Arial"/>
    </x:font>
    <x:font>
      <x:b/>
      <x:sz val="11"/>
      <x:color rgb="FF617084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DF2F8"/>
      </x:patternFill>
    </x:fill>
    <x:fill>
      <x:patternFill patternType="solid">
        <x:fgColor rgb="FF22344C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DCE3EB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center"/>
    </x:xf>
    <x:xf numFmtId="201" fontId="2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 applyAlignment="1">
      <x:alignment vertical="center"/>
    </x:xf>
    <x:xf numFmtId="201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top"/>
    </x:xf>
    <x:xf numFmtId="0" fontId="9" fillId="0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center"/>
    </x:xf>
    <x:xf numFmtId="0" fontId="10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2" fontId="2" fillId="0" borderId="0" xfId="0" applyNumberFormat="1" applyFont="1" applyFill="1" applyBorder="1" applyAlignment="1">
      <x:alignment vertical="center"/>
    </x:xf>
    <x:xf numFmtId="202" fontId="7" fillId="0" borderId="0" xfId="0" applyNumberFormat="1" applyFont="1" applyFill="1" applyBorder="1" applyAlignment="1">
      <x:alignment vertical="center"/>
    </x:xf>
    <x:xf numFmtId="201" fontId="8" fillId="2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11" fillId="3" borderId="0" xfId="0" applyNumberFormat="1" applyFont="1" applyFill="1" applyBorder="1" applyAlignment="1">
      <x:alignment vertical="center"/>
    </x:xf>
    <x:xf numFmtId="0" fontId="12" fillId="3" borderId="0" xfId="0" applyNumberFormat="1" applyFont="1" applyFill="1" applyBorder="1" applyAlignment="1">
      <x:alignment vertical="center"/>
    </x:xf>
    <x:xf numFmtId="0" fontId="12" fillId="3" borderId="0" xfId="0" applyNumberFormat="1" applyFont="1" applyFill="1" applyBorder="1" applyAlignment="1">
      <x:alignment vertical="center" wrapText="1"/>
    </x:xf>
    <x:xf numFmtId="0" fontId="12" fillId="3" borderId="0" xfId="0" applyNumberFormat="1" applyFont="1" applyFill="1" applyBorder="1" applyAlignment="1">
      <x:alignment horizontal="center" vertical="center" wrapText="1"/>
    </x:xf>
    <x:xf numFmtId="0" fontId="12" fillId="3" borderId="2" xfId="0" applyNumberFormat="1" applyFont="1" applyFill="1" applyBorder="1" applyAlignment="1">
      <x:alignment horizontal="center" vertical="center" wrapText="1"/>
    </x:xf>
    <x:xf numFmtId="0" fontId="12" fillId="3" borderId="3" xfId="0" applyNumberFormat="1" applyFont="1" applyFill="1" applyBorder="1" applyAlignment="1">
      <x:alignment horizontal="center" vertical="center" wrapText="1"/>
    </x:xf>
    <x:xf numFmtId="0" fontId="12" fillId="3" borderId="4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10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7">
    <x:dxf>
      <x:fill>
        <x:patternFill patternType="solid">
          <x:bgColor rgb="FFFFF1CD"/>
        </x:patternFill>
      </x:fill>
    </x:dxf>
    <x:dxf>
      <x:font>
        <x:b/>
        <x:color rgb="FFA42424"/>
      </x:font>
      <x:fill>
        <x:patternFill patternType="solid">
          <x:bgColor rgb="FFFFE4E2"/>
        </x:patternFill>
      </x:fill>
    </x:dxf>
    <x:dxf>
      <x:fill>
        <x:patternFill patternType="solid">
          <x:bgColor rgb="FFFFF1CD"/>
        </x:patternFill>
      </x:fill>
    </x:dxf>
    <x:dxf>
      <x:fill>
        <x:patternFill patternType="solid">
          <x:bgColor rgb="FFFFF1CD"/>
        </x:patternFill>
      </x:fill>
    </x:dxf>
    <x:dxf>
      <x:fill>
        <x:patternFill patternType="solid">
          <x:bgColor rgb="FFFFF1CD"/>
        </x:patternFill>
      </x:fill>
    </x:dxf>
    <x:dxf>
      <x:fill>
        <x:patternFill patternType="solid">
          <x:bgColor rgb="FFFFF1CD"/>
        </x:patternFill>
      </x:fill>
    </x:dxf>
    <x:dxf>
      <x:font>
        <x:b/>
        <x:color rgb="FFA42424"/>
      </x:font>
      <x:fill>
        <x:patternFill patternType="solid">
          <x:bgColor rgb="FFFF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ba4047d1346e6" /><Relationship Type="http://schemas.openxmlformats.org/officeDocument/2006/relationships/theme" Target="/xl/theme/theme1.xml" Id="R3267450a6967494c" /><Relationship Type="http://schemas.openxmlformats.org/officeDocument/2006/relationships/sharedStrings" Target="/xl/sharedStrings.xml" Id="Rb846998d2abc4c32" /><Relationship Type="http://schemas.openxmlformats.org/officeDocument/2006/relationships/worksheet" Target="/xl/worksheets/sheet1.xml" Id="Rc53f3ed5b23340cc" /><Relationship Type="http://schemas.openxmlformats.org/officeDocument/2006/relationships/worksheet" Target="/xl/worksheets/sheet2.xml" Id="Rcf8b8301acd94b41" /><Relationship Type="http://schemas.openxmlformats.org/officeDocument/2006/relationships/worksheet" Target="/xl/worksheets/sheet3.xml" Id="R9227591e80944967" /><Relationship Type="http://schemas.openxmlformats.org/officeDocument/2006/relationships/worksheet" Target="/xl/worksheets/sheet4.xml" Id="R68e5936a7b5747b5" /></Relationships>
</file>

<file path=xl/tables/table1.xml><?xml version="1.0" encoding="utf-8"?>
<x:table xmlns:x="http://schemas.openxmlformats.org/spreadsheetml/2006/main" id="2" name="AssemblyBudgets" displayName="AssemblyBudgets" ref="A8:R44" headerRowCount="1" totalsRowCount="0" totalsRowShown="0">
  <x:autoFilter ref="A8:R44"/>
  <x:tableColumns count="18">
    <x:tableColumn id="1" name="Код сборки"/>
    <x:tableColumn id="2" name="Сборка"/>
    <x:tableColumn id="3" name="Бюджет&#10;от, $"/>
    <x:tableColumn id="4" name="Бюджет&#10;до, $"/>
    <x:tableColumn id="5" name="Оборудование&#10;от, $"/>
    <x:tableColumn id="6" name="Оборудование&#10;до, $"/>
    <x:tableColumn id="7" name="Помещение&#10;от, $"/>
    <x:tableColumn id="8" name="Помещение&#10;до, $"/>
    <x:tableColumn id="9" name="Запуск&#10;от, $"/>
    <x:tableColumn id="10" name="Запуск&#10;до, $"/>
    <x:tableColumn id="11" name="IT-мощность&#10;kW"/>
    <x:tableColumn id="12" name="Охлаждение&#10;kW холода"/>
    <x:tableColumn id="13" name="Память"/>
    <x:tableColumn id="14" name="Условия запуска"/>
    <x:tableColumn id="15" name="Комната&#10;м²"/>
    <x:tableColumn id="16" name="ИБП&#10;kVA"/>
    <x:tableColumn id="17" name="Назначение / существенное условие"/>
    <x:tableColumn id="18" name="Электроввод&#10;kW, оценка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1" name="ProcurementLines" displayName="ProcurementLines" ref="A8:O1925" headerRowCount="1" totalsRowCount="0" totalsRowShown="0">
  <x:autoFilter ref="A8:O1925"/>
  <x:tableColumns count="15">
    <x:tableColumn id="1" name="Код сборки"/>
    <x:tableColumn id="2" name="Группа"/>
    <x:tableColumn id="3" name="Раздел затрат"/>
    <x:tableColumn id="4" name="Что купить"/>
    <x:tableColumn id="5" name="Модель / минимальные требования"/>
    <x:tableColumn id="6" name="Кол-во"/>
    <x:tableColumn id="7" name="Ед."/>
    <x:tableColumn id="8" name="Цена за ед.&#10;от, $"/>
    <x:tableColumn id="9" name="Цена за ед.&#10;до, $"/>
    <x:tableColumn id="10" name="Сумма&#10;от, $"/>
    <x:tableColumn id="11" name="Сумма&#10;до, $"/>
    <x:tableColumn id="12" name="Как считать"/>
    <x:tableColumn id="13" name="Зачем / что уточнить"/>
    <x:tableColumn id="14" name="Основание цены"/>
    <x:tableColumn id="15" name="Расчёт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InterconnectRequirements" displayName="InterconnectRequirements" ref="A8:H44" headerRowCount="1" totalsRowCount="0" totalsRowShown="0">
  <x:autoFilter ref="A8:H44"/>
  <x:tableColumns count="8">
    <x:tableColumn id="1" name="Код сборки"/>
    <x:tableColumn id="2" name="Сборка"/>
    <x:tableColumn id="3" name="Связь GPU внутри узла"/>
    <x:tableColumn id="4" name="Полоса внутри узла&#10;и направление"/>
    <x:tableColumn id="5" name="Связь между узлами"/>
    <x:tableColumn id="6" name="Полоса между узлами&#10;и направление"/>
    <x:tableColumn id="7" name="Важное ограничение"/>
    <x:tableColumn id="8" name="Что проверить на этой сборке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PurchaseAcceptance" displayName="PurchaseAcceptance" ref="A9:C19" headerRowCount="1" totalsRowCount="0" totalsRowShown="0">
  <x:autoFilter ref="A9:C19"/>
  <x:tableColumns count="3">
    <x:tableColumn id="1" name="Область"/>
    <x:tableColumn id="2" name="Что должно быть определено"/>
    <x:tableColumn id="3" name="Как проверить"/>
  </x:tableColumns>
  <x:tableStyleInfo name="TableStyleLight9" showFirstColumn="0" showLastColumn="0" showRowStripes="1" showColumnStripes="0"/>
</x:table>
</file>

<file path=xl/tables/table5.xml><?xml version="1.0" encoding="utf-8"?>
<x:table xmlns:x="http://schemas.openxmlformats.org/spreadsheetml/2006/main" id="5" name="NetworkAdapterInterfaces" displayName="NetworkAdapterInterfaces" ref="A23:C26" headerRowCount="1" totalsRowCount="0" totalsRowShown="0">
  <x:autoFilter ref="A23:C26"/>
  <x:tableColumns count="3">
    <x:tableColumn id="1" name="Адаптер"/>
    <x:tableColumn id="2" name="Сетевая линия и режим"/>
    <x:tableColumn id="3" name="Подключение к серверу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f46bfc4b674423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f53a994e3434eb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676fe6790fbb445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3970984bf4cd4f1e" /><Relationship Type="http://schemas.openxmlformats.org/officeDocument/2006/relationships/table" Target="/xl/tables/table5.xml" Id="Reb11c9613c8f4be8" /></Relationships>
</file>

<file path=xl/worksheets/sheet1.xml><?xml version="1.0" encoding="utf-8"?>
<x:worksheet xmlns:x="http://schemas.openxmlformats.org/spreadsheetml/2006/main">
  <x:sheetPr>
    <x:tabColor rgb="FF22344C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0.890000343322754" hidden="0" customWidth="1"/>
    <x:col min="2" max="2" width="39.439998626708984" hidden="0" customWidth="1"/>
    <x:col min="3" max="3" width="16.440000534057617" hidden="0" customWidth="1"/>
    <x:col min="4" max="4" width="16.440000534057617" hidden="0" customWidth="1"/>
    <x:col min="5" max="5" width="16.440000534057617" hidden="0" customWidth="1"/>
    <x:col min="6" max="6" width="16.440000534057617" hidden="0" customWidth="1"/>
    <x:col min="7" max="7" width="15.779999732971191" hidden="0" customWidth="1"/>
    <x:col min="8" max="8" width="15.779999732971191" hidden="0" customWidth="1"/>
    <x:col min="9" max="9" width="15" hidden="0" customWidth="1"/>
    <x:col min="10" max="10" width="15" hidden="0" customWidth="1"/>
    <x:col min="11" max="11" width="12" hidden="0" customWidth="1"/>
    <x:col min="12" max="12" width="12.890000343322754" hidden="0" customWidth="1"/>
    <x:col min="13" max="13" width="27.219999313354492" hidden="0" customWidth="1"/>
    <x:col min="14" max="14" width="36.11000061035156" hidden="0" customWidth="1"/>
    <x:col min="15" max="15" width="12.4399995803833" hidden="0" customWidth="1"/>
    <x:col min="16" max="16" width="12.220000267028809" hidden="0" customWidth="1"/>
    <x:col min="17" max="17" width="54.439998626708984" hidden="0" customWidth="1"/>
    <x:col min="18" max="18" width="15.779999732971191" hidden="0" customWidth="1"/>
  </x:cols>
  <x:sheetData>
    <x:row r="1" ht="26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</x:row>
    <x:row r="2" ht="32" customHeight="1">
      <x:c r="A2" s="5" t="str">
        <x:v>Закупка оборудования и подготовка помещения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 ht="26" customHeight="1">
      <x:c r="A3" s="7" t="str">
        <x:v>36 комплектаций из 23 групп. Каждая комплектация — отдельная покупка.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</x:row>
    <x:row r="4" ht="26" customHeight="1">
      <x:c r="A4" s="7" t="str">
        <x:v>USD. Цены: 03.10.2026. Техническая сверка: 02.11.2026. Без налогов и импорта.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</x:row>
    <x:row r="5" ht="26" customHeight="1">
      <x:c r="A5" s="7" t="str">
        <x:v>Синие числа — изменяемые количества и цены. «В комплекте» уже оплачено в основном сервере.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</x:row>
    <x:row r="6" ht="26" customHeight="1">
      <x:c r="A6" s="7" t="str">
        <x:v>Связь между GPU, условия K3.1 и проверки запуска: листы «Связь и ограничения» и «Перед покупкой».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</x:row>
    <x:row r="7" ht="26" customHeight="1">
      <x:c r="A7" s="8"/>
      <x:c r="B7" s="8"/>
      <x:c r="C7" s="8"/>
      <x:c r="D7" s="8"/>
      <x:c r="E7" s="8"/>
      <x:c r="F7" s="8"/>
      <x:c r="G7" s="8"/>
      <x:c r="H7" s="8"/>
      <x:c r="I7" s="8"/>
      <x:c r="J7" s="8"/>
      <x:c r="K7" s="8"/>
      <x:c r="L7" s="8"/>
      <x:c r="M7" s="8"/>
      <x:c r="N7" s="8"/>
      <x:c r="O7" s="8"/>
      <x:c r="P7" s="3"/>
      <x:c r="Q7" s="3"/>
      <x:c r="R7" s="3"/>
    </x:row>
    <x:row r="8" ht="64" customHeight="1">
      <x:c r="A8" s="30" t="str">
        <x:v>Код сборки</x:v>
      </x:c>
      <x:c r="B8" s="31" t="str">
        <x:v>Сборка</x:v>
      </x:c>
      <x:c r="C8" s="31" t="str">
        <x:v>Бюджет
от, $</x:v>
      </x:c>
      <x:c r="D8" s="31" t="str">
        <x:v>Бюджет
до, $</x:v>
      </x:c>
      <x:c r="E8" s="31" t="str">
        <x:v>Оборудование
от, $</x:v>
      </x:c>
      <x:c r="F8" s="31" t="str">
        <x:v>Оборудование
до, $</x:v>
      </x:c>
      <x:c r="G8" s="31" t="str">
        <x:v>Помещение
от, $</x:v>
      </x:c>
      <x:c r="H8" s="31" t="str">
        <x:v>Помещение
до, $</x:v>
      </x:c>
      <x:c r="I8" s="31" t="str">
        <x:v>Запуск
от, $</x:v>
      </x:c>
      <x:c r="J8" s="31" t="str">
        <x:v>Запуск
до, $</x:v>
      </x:c>
      <x:c r="K8" s="31" t="str">
        <x:v>IT-мощность
kW</x:v>
      </x:c>
      <x:c r="L8" s="31" t="str">
        <x:v>Охлаждение
kW холода</x:v>
      </x:c>
      <x:c r="M8" s="31" t="str">
        <x:v>Память</x:v>
      </x:c>
      <x:c r="N8" s="31" t="str">
        <x:v>Условия запуска</x:v>
      </x:c>
      <x:c r="O8" s="31" t="str">
        <x:v>Комната
м²</x:v>
      </x:c>
      <x:c r="P8" s="31" t="str">
        <x:v>ИБП
kVA</x:v>
      </x:c>
      <x:c r="Q8" s="31" t="str">
        <x:v>Назначение / существенное условие</x:v>
      </x:c>
      <x:c r="R8" s="32" t="str">
        <x:v>Электроввод
kW, оценка</x:v>
      </x:c>
    </x:row>
    <x:row r="9" ht="44" customHeight="1">
      <x:c r="A9" s="3" t="str">
        <x:v>A1</x:v>
      </x:c>
      <x:c r="B9" s="9" t="str">
        <x:v>8×B300, один DGX B300</x:v>
      </x:c>
      <x:c r="C9" s="24" t="n">
        <x:f>IF(N9="Есть пропуски цены","",SUM(E9,G9,I9))</x:f>
        <x:v>701483</x:v>
      </x:c>
      <x:c r="D9" s="24" t="n">
        <x:f>IF(N9="Есть пропуски цены","",SUM(F9,H9,J9))</x:f>
        <x:v>1089520</x:v>
      </x:c>
      <x:c r="E9" s="13" t="n">
        <x:f>SUMIFS('Закупка'!$J$9:$J$1925,'Закупка'!$A$9:$A$1925,$A9,'Закупка'!$C$9:$C$1925,"Оборудование")</x:f>
        <x:v>653838</x:v>
      </x:c>
      <x:c r="F9" s="13" t="n">
        <x:f>SUMIFS('Закупка'!$K$9:$K$1925,'Закупка'!$A$9:$A$1925,$A9,'Закупка'!$C$9:$C$1925,"Оборудование")</x:f>
        <x:v>908280</x:v>
      </x:c>
      <x:c r="G9" s="13" t="n">
        <x:f>SUMIFS('Закупка'!$J$9:$J$1925,'Закупка'!$A$9:$A$1925,$A9,'Закупка'!$C$9:$C$1925,"Помещение")</x:f>
        <x:v>40145</x:v>
      </x:c>
      <x:c r="H9" s="13" t="n">
        <x:f>SUMIFS('Закупка'!$K$9:$K$1925,'Закупка'!$A$9:$A$1925,$A9,'Закупка'!$C$9:$C$1925,"Помещение")</x:f>
        <x:v>151240</x:v>
      </x:c>
      <x:c r="I9" s="13" t="n">
        <x:f>SUMIFS('Закупка'!$J$9:$J$1925,'Закупка'!$A$9:$A$1925,$A9,'Закупка'!$C$9:$C$1925,"Запуск")</x:f>
        <x:v>7500</x:v>
      </x:c>
      <x:c r="J9" s="13" t="n">
        <x:f>SUMIFS('Закупка'!$K$9:$K$1925,'Закупка'!$A$9:$A$1925,$A9,'Закупка'!$C$9:$C$1925,"Запуск")</x:f>
        <x:v>30000</x:v>
      </x:c>
      <x:c r="K9" s="23" t="n">
        <x:v>16</x:v>
      </x:c>
      <x:c r="L9" s="23" t="n">
        <x:v>21</x:v>
      </x:c>
      <x:c r="M9" s="9" t="str">
        <x:v>2.304TB HBM</x:v>
      </x:c>
      <x:c r="N9" s="9" t="str">
        <x:f>IF(COUNTIFS('Закупка'!$A$9:$A$1925,$A9,'Закупка'!$O$9:$O$1925,"Уточнить цену/количество")&gt;0,"Есть пропуски цены","Запуск описан")</x:f>
        <x:v>Запуск описан</x:v>
      </x:c>
      <x:c r="O9" s="12" t="n">
        <x:v>20</x:v>
      </x:c>
      <x:c r="P9" s="12" t="n">
        <x:v>20</x:v>
      </x:c>
      <x:c r="Q9" s="9" t="str">
        <x:v>Готовая K3. </x:v>
      </x:c>
      <x:c r="R9" s="12" t="n">
        <x:f>ROUNDUP(K9*1.08+L9/3+0.5,0)</x:f>
        <x:v>25</x:v>
      </x:c>
    </x:row>
    <x:row r="10" ht="44" customHeight="1">
      <x:c r="A10" s="3" t="str">
        <x:v>A2.1</x:v>
      </x:c>
      <x:c r="B10" s="9" t="str">
        <x:v>8×MI355X, 1 сервер(а)</x:v>
      </x:c>
      <x:c r="C10" s="24" t="n">
        <x:f>IF(N10="Есть пропуски цены","",SUM(E10,G10,I10))</x:f>
        <x:v>533283</x:v>
      </x:c>
      <x:c r="D10" s="24" t="n">
        <x:f>IF(N10="Есть пропуски цены","",SUM(F10,H10,J10))</x:f>
        <x:v>983070</x:v>
      </x:c>
      <x:c r="E10" s="13" t="n">
        <x:f>SUMIFS('Закупка'!$J$9:$J$1925,'Закупка'!$A$9:$A$1925,$A10,'Закупка'!$C$9:$C$1925,"Оборудование")</x:f>
        <x:v>453838</x:v>
      </x:c>
      <x:c r="F10" s="13" t="n">
        <x:f>SUMIFS('Закупка'!$K$9:$K$1925,'Закупка'!$A$9:$A$1925,$A10,'Закупка'!$C$9:$C$1925,"Оборудование")</x:f>
        <x:v>708280</x:v>
      </x:c>
      <x:c r="G10" s="13" t="n">
        <x:f>SUMIFS('Закупка'!$J$9:$J$1925,'Закупка'!$A$9:$A$1925,$A10,'Закупка'!$C$9:$C$1925,"Помещение")</x:f>
        <x:v>71945</x:v>
      </x:c>
      <x:c r="H10" s="13" t="n">
        <x:f>SUMIFS('Закупка'!$K$9:$K$1925,'Закупка'!$A$9:$A$1925,$A10,'Закупка'!$C$9:$C$1925,"Помещение")</x:f>
        <x:v>244790</x:v>
      </x:c>
      <x:c r="I10" s="13" t="n">
        <x:f>SUMIFS('Закупка'!$J$9:$J$1925,'Закупка'!$A$9:$A$1925,$A10,'Закупка'!$C$9:$C$1925,"Запуск")</x:f>
        <x:v>7500</x:v>
      </x:c>
      <x:c r="J10" s="13" t="n">
        <x:f>SUMIFS('Закупка'!$K$9:$K$1925,'Закупка'!$A$9:$A$1925,$A10,'Закупка'!$C$9:$C$1925,"Запуск")</x:f>
        <x:v>30000</x:v>
      </x:c>
      <x:c r="K10" s="23" t="n">
        <x:v>16</x:v>
      </x:c>
      <x:c r="L10" s="23" t="n">
        <x:v>21</x:v>
      </x:c>
      <x:c r="M10" s="9" t="str">
        <x:v>2.304TB HBM</x:v>
      </x:c>
      <x:c r="N10" s="9" t="str">
        <x:f>IF(COUNTIFS('Закупка'!$A$9:$A$1925,$A10,'Закупка'!$O$9:$O$1925,"Уточнить цену/количество")&gt;0,"Есть пропуски цены","Запуск описан")</x:f>
        <x:v>Запуск описан</x:v>
      </x:c>
      <x:c r="O10" s="12" t="n">
        <x:v>25</x:v>
      </x:c>
      <x:c r="P10" s="12" t="n">
        <x:v>20</x:v>
      </x:c>
      <x:c r="Q10" s="9" t="str">
        <x:v>Готовая K3. Состав цены сервера и охлаждение согласовать с OEM. Ускорители поставляются в составе OAM-платформы.</x:v>
      </x:c>
      <x:c r="R10" s="12" t="n">
        <x:f>ROUNDUP(K10*1.08+L10/3+0.5,0)</x:f>
        <x:v>25</x:v>
      </x:c>
    </x:row>
    <x:row r="11" ht="44" customHeight="1">
      <x:c r="A11" s="3" t="str">
        <x:v>A2.2</x:v>
      </x:c>
      <x:c r="B11" s="9" t="str">
        <x:v>8×MI350X, 1 сервер(а)</x:v>
      </x:c>
      <x:c r="C11" s="24" t="n">
        <x:f>IF(N11="Есть пропуски цены","",SUM(E11,G11,I11))</x:f>
        <x:v>463483</x:v>
      </x:c>
      <x:c r="D11" s="24" t="n">
        <x:f>IF(N11="Есть пропуски цены","",SUM(F11,H11,J11))</x:f>
        <x:v>932270</x:v>
      </x:c>
      <x:c r="E11" s="13" t="n">
        <x:f>SUMIFS('Закупка'!$J$9:$J$1925,'Закупка'!$A$9:$A$1925,$A11,'Закупка'!$C$9:$C$1925,"Оборудование")</x:f>
        <x:v>403838</x:v>
      </x:c>
      <x:c r="F11" s="13" t="n">
        <x:f>SUMIFS('Закупка'!$K$9:$K$1925,'Закупка'!$A$9:$A$1925,$A11,'Закупка'!$C$9:$C$1925,"Оборудование")</x:f>
        <x:v>658280</x:v>
      </x:c>
      <x:c r="G11" s="13" t="n">
        <x:f>SUMIFS('Закупка'!$J$9:$J$1925,'Закупка'!$A$9:$A$1925,$A11,'Закупка'!$C$9:$C$1925,"Помещение")</x:f>
        <x:v>37145</x:v>
      </x:c>
      <x:c r="H11" s="13" t="n">
        <x:f>SUMIFS('Закупка'!$K$9:$K$1925,'Закупка'!$A$9:$A$1925,$A11,'Закупка'!$C$9:$C$1925,"Помещение")</x:f>
        <x:v>143990</x:v>
      </x:c>
      <x:c r="I11" s="13" t="n">
        <x:f>SUMIFS('Закупка'!$J$9:$J$1925,'Закупка'!$A$9:$A$1925,$A11,'Закупка'!$C$9:$C$1925,"Запуск")</x:f>
        <x:v>22500</x:v>
      </x:c>
      <x:c r="J11" s="13" t="n">
        <x:f>SUMIFS('Закупка'!$K$9:$K$1925,'Закупка'!$A$9:$A$1925,$A11,'Закупка'!$C$9:$C$1925,"Запуск")</x:f>
        <x:v>130000</x:v>
      </x:c>
      <x:c r="K11" s="23" t="n">
        <x:v>12</x:v>
      </x:c>
      <x:c r="L11" s="23" t="n">
        <x:v>16</x:v>
      </x:c>
      <x:c r="M11" s="9" t="str">
        <x:v>2.304TB HBM</x:v>
      </x:c>
      <x:c r="N11" s="9" t="str">
        <x:f>IF(COUNTIFS('Закупка'!$A$9:$A$1925,$A11,'Закупка'!$O$9:$O$1925,"Уточнить цену/количество")&gt;0,"Есть пропуски цены","Проверить конкретную сборку")</x:f>
        <x:v>Проверить конкретную сборку</x:v>
      </x:c>
      <x:c r="O11" s="12" t="n">
        <x:v>25</x:v>
      </x:c>
      <x:c r="P11" s="12" t="n">
        <x:v>20</x:v>
      </x:c>
      <x:c r="Q11" s="9" t="str">
        <x:v>Готовая K3. Состав цены сервера и охлаждение согласовать с OEM. Ускорители поставляются в составе OAM-платформы.</x:v>
      </x:c>
      <x:c r="R11" s="12" t="n">
        <x:f>ROUNDUP(K11*1.08+L11/3+0.5,0)</x:f>
        <x:v>19</x:v>
      </x:c>
    </x:row>
    <x:row r="12" ht="44" customHeight="1">
      <x:c r="A12" s="3" t="str">
        <x:v>A3</x:v>
      </x:c>
      <x:c r="B12" s="9" t="str">
        <x:v>16×B200, два DGX B200</x:v>
      </x:c>
      <x:c r="C12" s="24" t="n">
        <x:f>IF(N12="Есть пропуски цены","",SUM(E12,G12,I12))</x:f>
        <x:v>1006149</x:v>
      </x:c>
      <x:c r="D12" s="24" t="n">
        <x:f>IF(N12="Есть пропуски цены","",SUM(F12,H12,J12))</x:f>
        <x:v>1662560</x:v>
      </x:c>
      <x:c r="E12" s="13" t="n">
        <x:f>SUMIFS('Закупка'!$J$9:$J$1925,'Закупка'!$A$9:$A$1925,$A12,'Закупка'!$C$9:$C$1925,"Оборудование")</x:f>
        <x:v>938904</x:v>
      </x:c>
      <x:c r="F12" s="13" t="n">
        <x:f>SUMIFS('Закупка'!$K$9:$K$1925,'Закупка'!$A$9:$A$1925,$A12,'Закупка'!$C$9:$C$1925,"Оборудование")</x:f>
        <x:v>1386220</x:v>
      </x:c>
      <x:c r="G12" s="13" t="n">
        <x:f>SUMIFS('Закупка'!$J$9:$J$1925,'Закупка'!$A$9:$A$1925,$A12,'Закупка'!$C$9:$C$1925,"Помещение")</x:f>
        <x:v>59745</x:v>
      </x:c>
      <x:c r="H12" s="13" t="n">
        <x:f>SUMIFS('Закупка'!$K$9:$K$1925,'Закупка'!$A$9:$A$1925,$A12,'Закупка'!$C$9:$C$1925,"Помещение")</x:f>
        <x:v>246340</x:v>
      </x:c>
      <x:c r="I12" s="13" t="n">
        <x:f>SUMIFS('Закупка'!$J$9:$J$1925,'Закупка'!$A$9:$A$1925,$A12,'Закупка'!$C$9:$C$1925,"Запуск")</x:f>
        <x:v>7500</x:v>
      </x:c>
      <x:c r="J12" s="13" t="n">
        <x:f>SUMIFS('Закупка'!$K$9:$K$1925,'Закупка'!$A$9:$A$1925,$A12,'Закупка'!$C$9:$C$1925,"Запуск")</x:f>
        <x:v>30000</x:v>
      </x:c>
      <x:c r="K12" s="23" t="n">
        <x:v>30</x:v>
      </x:c>
      <x:c r="L12" s="23" t="n">
        <x:v>39</x:v>
      </x:c>
      <x:c r="M12" s="9" t="str">
        <x:v>2.88TB HBM</x:v>
      </x:c>
      <x:c r="N12" s="9" t="str">
        <x:f>IF(COUNTIFS('Закупка'!$A$9:$A$1925,$A12,'Закупка'!$O$9:$O$1925,"Уточнить цену/количество")&gt;0,"Есть пропуски цены","Запуск описан")</x:f>
        <x:v>Запуск описан</x:v>
      </x:c>
      <x:c r="O12" s="12" t="n">
        <x:v>30</x:v>
      </x:c>
      <x:c r="P12" s="12" t="n">
        <x:v>40</x:v>
      </x:c>
      <x:c r="Q12" s="9" t="str">
        <x:v>Готовая K3. </x:v>
      </x:c>
      <x:c r="R12" s="12" t="n">
        <x:f>ROUNDUP(K12*1.08+L12/3+0.5,0)</x:f>
        <x:v>46</x:v>
      </x:c>
    </x:row>
    <x:row r="13" ht="44" customHeight="1">
      <x:c r="A13" s="3" t="str">
        <x:v>A4</x:v>
      </x:c>
      <x:c r="B13" s="9" t="str">
        <x:v>16×H200, два DGX H200</x:v>
      </x:c>
      <x:c r="C13" s="24" t="n">
        <x:f>IF(N13="Есть пропуски цены","",SUM(E13,G13,I13))</x:f>
        <x:v>733749</x:v>
      </x:c>
      <x:c r="D13" s="24" t="n">
        <x:f>IF(N13="Есть пропуски цены","",SUM(F13,H13,J13))</x:f>
        <x:v>1243160</x:v>
      </x:c>
      <x:c r="E13" s="13" t="n">
        <x:f>SUMIFS('Закупка'!$J$9:$J$1925,'Закупка'!$A$9:$A$1925,$A13,'Закупка'!$C$9:$C$1925,"Оборудование")</x:f>
        <x:v>677904</x:v>
      </x:c>
      <x:c r="F13" s="13" t="n">
        <x:f>SUMIFS('Закупка'!$K$9:$K$1925,'Закупка'!$A$9:$A$1925,$A13,'Закупка'!$C$9:$C$1925,"Оборудование")</x:f>
        <x:v>1043220</x:v>
      </x:c>
      <x:c r="G13" s="13" t="n">
        <x:f>SUMIFS('Закупка'!$J$9:$J$1925,'Закупка'!$A$9:$A$1925,$A13,'Закупка'!$C$9:$C$1925,"Помещение")</x:f>
        <x:v>48345</x:v>
      </x:c>
      <x:c r="H13" s="13" t="n">
        <x:f>SUMIFS('Закупка'!$K$9:$K$1925,'Закупка'!$A$9:$A$1925,$A13,'Закупка'!$C$9:$C$1925,"Помещение")</x:f>
        <x:v>169940</x:v>
      </x:c>
      <x:c r="I13" s="13" t="n">
        <x:f>SUMIFS('Закупка'!$J$9:$J$1925,'Закупка'!$A$9:$A$1925,$A13,'Закупка'!$C$9:$C$1925,"Запуск")</x:f>
        <x:v>7500</x:v>
      </x:c>
      <x:c r="J13" s="13" t="n">
        <x:f>SUMIFS('Закупка'!$K$9:$K$1925,'Закупка'!$A$9:$A$1925,$A13,'Закупка'!$C$9:$C$1925,"Запуск")</x:f>
        <x:v>30000</x:v>
      </x:c>
      <x:c r="K13" s="23" t="n">
        <x:v>22</x:v>
      </x:c>
      <x:c r="L13" s="23" t="n">
        <x:v>29</x:v>
      </x:c>
      <x:c r="M13" s="9" t="str">
        <x:v>2.256TB HBM</x:v>
      </x:c>
      <x:c r="N13" s="9" t="str">
        <x:f>IF(COUNTIFS('Закупка'!$A$9:$A$1925,$A13,'Закупка'!$O$9:$O$1925,"Уточнить цену/количество")&gt;0,"Есть пропуски цены","Запуск описан")</x:f>
        <x:v>Запуск описан</x:v>
      </x:c>
      <x:c r="O13" s="12" t="n">
        <x:v>30</x:v>
      </x:c>
      <x:c r="P13" s="12" t="n">
        <x:v>30</x:v>
      </x:c>
      <x:c r="Q13" s="9" t="str">
        <x:v>Готовая K3. </x:v>
      </x:c>
      <x:c r="R13" s="12" t="n">
        <x:f>ROUNDUP(K13*1.08+L13/3+0.5,0)</x:f>
        <x:v>34</x:v>
      </x:c>
    </x:row>
    <x:row r="14" ht="44" customHeight="1">
      <x:c r="A14" s="3" t="str">
        <x:v>A5</x:v>
      </x:c>
      <x:c r="B14" s="9" t="str">
        <x:v>32×H100, четыре DGX H100</x:v>
      </x:c>
      <x:c r="C14" s="24" t="n">
        <x:f>IF(N14="Есть пропуски цены","",SUM(E14,G14,I14))</x:f>
        <x:v>850036</x:v>
      </x:c>
      <x:c r="D14" s="24" t="n">
        <x:f>IF(N14="Есть пропуски цены","",SUM(F14,H14,J14))</x:f>
        <x:v>1619010</x:v>
      </x:c>
      <x:c r="E14" s="13" t="n">
        <x:f>SUMIFS('Закупка'!$J$9:$J$1925,'Закупка'!$A$9:$A$1925,$A14,'Закупка'!$C$9:$C$1925,"Оборудование")</x:f>
        <x:v>761536</x:v>
      </x:c>
      <x:c r="F14" s="13" t="n">
        <x:f>SUMIFS('Закупка'!$K$9:$K$1925,'Закупка'!$A$9:$A$1925,$A14,'Закупка'!$C$9:$C$1925,"Оборудование")</x:f>
        <x:v>1292100</x:v>
      </x:c>
      <x:c r="G14" s="13" t="n">
        <x:f>SUMIFS('Закупка'!$J$9:$J$1925,'Закупка'!$A$9:$A$1925,$A14,'Закупка'!$C$9:$C$1925,"Помещение")</x:f>
        <x:v>81000</x:v>
      </x:c>
      <x:c r="H14" s="13" t="n">
        <x:f>SUMIFS('Закупка'!$K$9:$K$1925,'Закупка'!$A$9:$A$1925,$A14,'Закупка'!$C$9:$C$1925,"Помещение")</x:f>
        <x:v>296910</x:v>
      </x:c>
      <x:c r="I14" s="13" t="n">
        <x:f>SUMIFS('Закупка'!$J$9:$J$1925,'Закупка'!$A$9:$A$1925,$A14,'Закупка'!$C$9:$C$1925,"Запуск")</x:f>
        <x:v>7500</x:v>
      </x:c>
      <x:c r="J14" s="13" t="n">
        <x:f>SUMIFS('Закупка'!$K$9:$K$1925,'Закупка'!$A$9:$A$1925,$A14,'Закупка'!$C$9:$C$1925,"Запуск")</x:f>
        <x:v>30000</x:v>
      </x:c>
      <x:c r="K14" s="23" t="n">
        <x:v>42</x:v>
      </x:c>
      <x:c r="L14" s="23" t="n">
        <x:v>55</x:v>
      </x:c>
      <x:c r="M14" s="9" t="str">
        <x:v>2.56TB HBM</x:v>
      </x:c>
      <x:c r="N14" s="9" t="str">
        <x:f>IF(COUNTIFS('Закупка'!$A$9:$A$1925,$A14,'Закупка'!$O$9:$O$1925,"Уточнить цену/количество")&gt;0,"Есть пропуски цены","Запуск описан")</x:f>
        <x:v>Запуск описан</x:v>
      </x:c>
      <x:c r="O14" s="12" t="n">
        <x:v>45</x:v>
      </x:c>
      <x:c r="P14" s="12" t="n">
        <x:v>60</x:v>
      </x:c>
      <x:c r="Q14" s="9" t="str">
        <x:v>Готовая K3. Цена допускает восстановленные системы. Диагностика и остаточная гарантия обязательны.</x:v>
      </x:c>
      <x:c r="R14" s="12" t="n">
        <x:f>ROUNDUP(K14*1.08+L14/3+0.5,0)</x:f>
        <x:v>65</x:v>
      </x:c>
    </x:row>
    <x:row r="15" ht="44" customHeight="1">
      <x:c r="A15" s="3" t="str">
        <x:v>A6.1</x:v>
      </x:c>
      <x:c r="B15" s="9" t="str">
        <x:v>8×MI325X, 1 сервер(а)</x:v>
      </x:c>
      <x:c r="C15" s="24" t="n">
        <x:f>IF(N15="Есть пропуски цены","",SUM(E15,G15,I15))</x:f>
        <x:v>308483</x:v>
      </x:c>
      <x:c r="D15" s="24" t="n">
        <x:f>IF(N15="Есть пропуски цены","",SUM(F15,H15,J15))</x:f>
        <x:v>602270</x:v>
      </x:c>
      <x:c r="E15" s="13" t="n">
        <x:f>SUMIFS('Закупка'!$J$9:$J$1925,'Закупка'!$A$9:$A$1925,$A15,'Закупка'!$C$9:$C$1925,"Оборудование")</x:f>
        <x:v>263838</x:v>
      </x:c>
      <x:c r="F15" s="13" t="n">
        <x:f>SUMIFS('Закупка'!$K$9:$K$1925,'Закупка'!$A$9:$A$1925,$A15,'Закупка'!$C$9:$C$1925,"Оборудование")</x:f>
        <x:v>428280</x:v>
      </x:c>
      <x:c r="G15" s="13" t="n">
        <x:f>SUMIFS('Закупка'!$J$9:$J$1925,'Закупка'!$A$9:$A$1925,$A15,'Закупка'!$C$9:$C$1925,"Помещение")</x:f>
        <x:v>37145</x:v>
      </x:c>
      <x:c r="H15" s="13" t="n">
        <x:f>SUMIFS('Закупка'!$K$9:$K$1925,'Закупка'!$A$9:$A$1925,$A15,'Закупка'!$C$9:$C$1925,"Помещение")</x:f>
        <x:v>143990</x:v>
      </x:c>
      <x:c r="I15" s="13" t="n">
        <x:f>SUMIFS('Закупка'!$J$9:$J$1925,'Закупка'!$A$9:$A$1925,$A15,'Закупка'!$C$9:$C$1925,"Запуск")</x:f>
        <x:v>7500</x:v>
      </x:c>
      <x:c r="J15" s="13" t="n">
        <x:f>SUMIFS('Закупка'!$K$9:$K$1925,'Закупка'!$A$9:$A$1925,$A15,'Закупка'!$C$9:$C$1925,"Запуск")</x:f>
        <x:v>30000</x:v>
      </x:c>
      <x:c r="K15" s="23" t="n">
        <x:v>12</x:v>
      </x:c>
      <x:c r="L15" s="23" t="n">
        <x:v>16</x:v>
      </x:c>
      <x:c r="M15" s="9" t="str">
        <x:v>2.048TB HBM</x:v>
      </x:c>
      <x:c r="N15" s="9" t="str">
        <x:f>IF(COUNTIFS('Закупка'!$A$9:$A$1925,$A15,'Закупка'!$O$9:$O$1925,"Уточнить цену/количество")&gt;0,"Есть пропуски цены","Запуск описан")</x:f>
        <x:v>Запуск описан</x:v>
      </x:c>
      <x:c r="O15" s="12" t="n">
        <x:v>25</x:v>
      </x:c>
      <x:c r="P15" s="12" t="n">
        <x:v>20</x:v>
      </x:c>
      <x:c r="Q15" s="9" t="str">
        <x:v>Готовая K3. Состав цены сервера и охлаждение согласовать с OEM. Ускорители поставляются в составе OAM-платформы.</x:v>
      </x:c>
      <x:c r="R15" s="12" t="n">
        <x:f>ROUNDUP(K15*1.08+L15/3+0.5,0)</x:f>
        <x:v>19</x:v>
      </x:c>
    </x:row>
    <x:row r="16" ht="44" customHeight="1">
      <x:c r="A16" s="3" t="str">
        <x:v>A6.2</x:v>
      </x:c>
      <x:c r="B16" s="9" t="str">
        <x:v>16×MI300X, 2 сервер(а)</x:v>
      </x:c>
      <x:c r="C16" s="24" t="n">
        <x:f>IF(N16="Есть пропуски цены","",SUM(E16,G16,I16))</x:f>
        <x:v>541099</x:v>
      </x:c>
      <x:c r="D16" s="24" t="n">
        <x:f>IF(N16="Есть пропуски цены","",SUM(F16,H16,J16))</x:f>
        <x:v>1066210</x:v>
      </x:c>
      <x:c r="E16" s="13" t="n">
        <x:f>SUMIFS('Закупка'!$J$9:$J$1925,'Закупка'!$A$9:$A$1925,$A16,'Закупка'!$C$9:$C$1925,"Оборудование")</x:f>
        <x:v>471854</x:v>
      </x:c>
      <x:c r="F16" s="13" t="n">
        <x:f>SUMIFS('Закупка'!$K$9:$K$1925,'Закупка'!$A$9:$A$1925,$A16,'Закупка'!$C$9:$C$1925,"Оборудование")</x:f>
        <x:v>770120</x:v>
      </x:c>
      <x:c r="G16" s="13" t="n">
        <x:f>SUMIFS('Закупка'!$J$9:$J$1925,'Закупка'!$A$9:$A$1925,$A16,'Закупка'!$C$9:$C$1925,"Помещение")</x:f>
        <x:v>46745</x:v>
      </x:c>
      <x:c r="H16" s="13" t="n">
        <x:f>SUMIFS('Закупка'!$K$9:$K$1925,'Закупка'!$A$9:$A$1925,$A16,'Закупка'!$C$9:$C$1925,"Помещение")</x:f>
        <x:v>166090</x:v>
      </x:c>
      <x:c r="I16" s="13" t="n">
        <x:f>SUMIFS('Закупка'!$J$9:$J$1925,'Закупка'!$A$9:$A$1925,$A16,'Закупка'!$C$9:$C$1925,"Запуск")</x:f>
        <x:v>22500</x:v>
      </x:c>
      <x:c r="J16" s="13" t="n">
        <x:f>SUMIFS('Закупка'!$K$9:$K$1925,'Закупка'!$A$9:$A$1925,$A16,'Закупка'!$C$9:$C$1925,"Запуск")</x:f>
        <x:v>130000</x:v>
      </x:c>
      <x:c r="K16" s="23" t="n">
        <x:v>20</x:v>
      </x:c>
      <x:c r="L16" s="23" t="n">
        <x:v>26</x:v>
      </x:c>
      <x:c r="M16" s="9" t="str">
        <x:v>3.072TB HBM</x:v>
      </x:c>
      <x:c r="N16" s="9" t="str">
        <x:f>IF(COUNTIFS('Закупка'!$A$9:$A$1925,$A16,'Закупка'!$O$9:$O$1925,"Уточнить цену/количество")&gt;0,"Есть пропуски цены","Проверить конкретную сборку")</x:f>
        <x:v>Проверить конкретную сборку</x:v>
      </x:c>
      <x:c r="O16" s="12" t="n">
        <x:v>35</x:v>
      </x:c>
      <x:c r="P16" s="12" t="n">
        <x:v>30</x:v>
      </x:c>
      <x:c r="Q16" s="9" t="str">
        <x:v>Готовая K3. Состав цены сервера и охлаждение согласовать с OEM. Ускорители поставляются в составе OAM-платформы.</x:v>
      </x:c>
      <x:c r="R16" s="12" t="n">
        <x:f>ROUNDUP(K16*1.08+L16/3+0.5,0)</x:f>
        <x:v>31</x:v>
      </x:c>
    </x:row>
    <x:row r="17" ht="59" customHeight="1">
      <x:c r="A17" s="3" t="str">
        <x:v>A7.1</x:v>
      </x:c>
      <x:c r="B17" s="9" t="str">
        <x:v>GB200, комплекс на 72 ускорителя</x:v>
      </x:c>
      <x:c r="C17" s="24" t="n">
        <x:f>IF(N17="Есть пропуски цены","",SUM(E17,G17,I17))</x:f>
        <x:v>3453758</x:v>
      </x:c>
      <x:c r="D17" s="24" t="n">
        <x:f>IF(N17="Есть пропуски цены","",SUM(F17,H17,J17))</x:f>
        <x:v>7139120</x:v>
      </x:c>
      <x:c r="E17" s="13" t="n">
        <x:f>SUMIFS('Закупка'!$J$9:$J$1925,'Закупка'!$A$9:$A$1925,$A17,'Закупка'!$C$9:$C$1925,"Оборудование")</x:f>
        <x:v>3083838</x:v>
      </x:c>
      <x:c r="F17" s="13" t="n">
        <x:f>SUMIFS('Закупка'!$K$9:$K$1925,'Закупка'!$A$9:$A$1925,$A17,'Закупка'!$C$9:$C$1925,"Оборудование")</x:f>
        <x:v>5728280</x:v>
      </x:c>
      <x:c r="G17" s="13" t="n">
        <x:f>SUMIFS('Закупка'!$J$9:$J$1925,'Закупка'!$A$9:$A$1925,$A17,'Закупка'!$C$9:$C$1925,"Помещение")</x:f>
        <x:v>347420</x:v>
      </x:c>
      <x:c r="H17" s="13" t="n">
        <x:f>SUMIFS('Закупка'!$K$9:$K$1925,'Закупка'!$A$9:$A$1925,$A17,'Закупка'!$C$9:$C$1925,"Помещение")</x:f>
        <x:v>1280840</x:v>
      </x:c>
      <x:c r="I17" s="13" t="n">
        <x:f>SUMIFS('Закупка'!$J$9:$J$1925,'Закупка'!$A$9:$A$1925,$A17,'Закупка'!$C$9:$C$1925,"Запуск")</x:f>
        <x:v>22500</x:v>
      </x:c>
      <x:c r="J17" s="13" t="n">
        <x:f>SUMIFS('Закупка'!$K$9:$K$1925,'Закупка'!$A$9:$A$1925,$A17,'Закупка'!$C$9:$C$1925,"Запуск")</x:f>
        <x:v>130000</x:v>
      </x:c>
      <x:c r="K17" s="23" t="n">
        <x:v>120</x:v>
      </x:c>
      <x:c r="L17" s="23" t="n">
        <x:v>150</x:v>
      </x:c>
      <x:c r="M17" s="9" t="str">
        <x:v>По комплектации OEM</x:v>
      </x:c>
      <x:c r="N17" s="9" t="str">
        <x:f>IF(COUNTIFS('Закупка'!$A$9:$A$1925,$A17,'Закупка'!$O$9:$O$1925,"Уточнить цену/количество")&gt;0,"Есть пропуски цены","Интеграция по OEM")</x:f>
        <x:v>Интеграция по OEM</x:v>
      </x:c>
      <x:c r="O17" s="12" t="n">
        <x:v>60</x:v>
      </x:c>
      <x:c r="P17" s="12" t="n">
        <x:v>200</x:v>
      </x:c>
      <x:c r="Q17" s="9" t="str">
        <x:v>Крупный кластер и несколько задач. Мощность и бюджет являются допущением. Окончательные артикулы, количество внутренних модулей и поставку подтверждает OEM.</x:v>
      </x:c>
      <x:c r="R17" s="12" t="n">
        <x:f>ROUNDUP(K17*1.08+L17/3+0.5,0)</x:f>
        <x:v>181</x:v>
      </x:c>
    </x:row>
    <x:row r="18" ht="59" customHeight="1">
      <x:c r="A18" s="3" t="str">
        <x:v>A7.2</x:v>
      </x:c>
      <x:c r="B18" s="9" t="str">
        <x:v>GB300, комплекс на 72 ускорителя</x:v>
      </x:c>
      <x:c r="C18" s="24" t="n">
        <x:f>IF(N18="Есть пропуски цены","",SUM(E18,G18,I18))</x:f>
        <x:v>4462158</x:v>
      </x:c>
      <x:c r="D18" s="24" t="n">
        <x:f>IF(N18="Есть пропуски цены","",SUM(F18,H18,J18))</x:f>
        <x:v>8659520</x:v>
      </x:c>
      <x:c r="E18" s="13" t="n">
        <x:f>SUMIFS('Закупка'!$J$9:$J$1925,'Закупка'!$A$9:$A$1925,$A18,'Закупка'!$C$9:$C$1925,"Оборудование")</x:f>
        <x:v>4083838</x:v>
      </x:c>
      <x:c r="F18" s="13" t="n">
        <x:f>SUMIFS('Закупка'!$K$9:$K$1925,'Закупка'!$A$9:$A$1925,$A18,'Закупка'!$C$9:$C$1925,"Оборудование")</x:f>
        <x:v>7228280</x:v>
      </x:c>
      <x:c r="G18" s="13" t="n">
        <x:f>SUMIFS('Закупка'!$J$9:$J$1925,'Закупка'!$A$9:$A$1925,$A18,'Закупка'!$C$9:$C$1925,"Помещение")</x:f>
        <x:v>355820</x:v>
      </x:c>
      <x:c r="H18" s="13" t="n">
        <x:f>SUMIFS('Закупка'!$K$9:$K$1925,'Закупка'!$A$9:$A$1925,$A18,'Закупка'!$C$9:$C$1925,"Помещение")</x:f>
        <x:v>1301240</x:v>
      </x:c>
      <x:c r="I18" s="13" t="n">
        <x:f>SUMIFS('Закупка'!$J$9:$J$1925,'Закупка'!$A$9:$A$1925,$A18,'Закупка'!$C$9:$C$1925,"Запуск")</x:f>
        <x:v>22500</x:v>
      </x:c>
      <x:c r="J18" s="13" t="n">
        <x:f>SUMIFS('Закупка'!$K$9:$K$1925,'Закупка'!$A$9:$A$1925,$A18,'Закупка'!$C$9:$C$1925,"Запуск")</x:f>
        <x:v>130000</x:v>
      </x:c>
      <x:c r="K18" s="23" t="n">
        <x:v>140</x:v>
      </x:c>
      <x:c r="L18" s="23" t="n">
        <x:v>175</x:v>
      </x:c>
      <x:c r="M18" s="9" t="str">
        <x:v>По комплектации OEM</x:v>
      </x:c>
      <x:c r="N18" s="9" t="str">
        <x:f>IF(COUNTIFS('Закупка'!$A$9:$A$1925,$A18,'Закупка'!$O$9:$O$1925,"Уточнить цену/количество")&gt;0,"Есть пропуски цены","Интеграция по OEM")</x:f>
        <x:v>Интеграция по OEM</x:v>
      </x:c>
      <x:c r="O18" s="12" t="n">
        <x:v>60</x:v>
      </x:c>
      <x:c r="P18" s="12" t="n">
        <x:v>200</x:v>
      </x:c>
      <x:c r="Q18" s="9" t="str">
        <x:v>Крупный кластер и несколько задач. Мощность и бюджет являются допущением. Окончательные артикулы, количество внутренних модулей и поставку подтверждает OEM.</x:v>
      </x:c>
      <x:c r="R18" s="12" t="n">
        <x:f>ROUNDUP(K18*1.08+L18/3+0.5,0)</x:f>
        <x:v>211</x:v>
      </x:c>
    </x:row>
    <x:row r="19" ht="59" customHeight="1">
      <x:c r="A19" s="3" t="str">
        <x:v>A8.1</x:v>
      </x:c>
      <x:c r="B19" s="9" t="str">
        <x:v>Vera Rubin, комплекс на 72 ускорителя</x:v>
      </x:c>
      <x:c r="C19" s="24" t="n">
        <x:f>IF(N19="Есть пропуски цены","",SUM(E19,G19,I19))</x:f>
        <x:v>5522358</x:v>
      </x:c>
      <x:c r="D19" s="24" t="n">
        <x:f>IF(N19="Есть пропуски цены","",SUM(F19,H19,J19))</x:f>
        <x:v>13800720</x:v>
      </x:c>
      <x:c r="E19" s="13" t="n">
        <x:f>SUMIFS('Закупка'!$J$9:$J$1925,'Закупка'!$A$9:$A$1925,$A19,'Закупка'!$C$9:$C$1925,"Оборудование")</x:f>
        <x:v>5083838</x:v>
      </x:c>
      <x:c r="F19" s="13" t="n">
        <x:f>SUMIFS('Закупка'!$K$9:$K$1925,'Закупка'!$A$9:$A$1925,$A19,'Закупка'!$C$9:$C$1925,"Оборудование")</x:f>
        <x:v>12228280</x:v>
      </x:c>
      <x:c r="G19" s="13" t="n">
        <x:f>SUMIFS('Закупка'!$J$9:$J$1925,'Закупка'!$A$9:$A$1925,$A19,'Закупка'!$C$9:$C$1925,"Помещение")</x:f>
        <x:v>416020</x:v>
      </x:c>
      <x:c r="H19" s="13" t="n">
        <x:f>SUMIFS('Закупка'!$K$9:$K$1925,'Закупка'!$A$9:$A$1925,$A19,'Закупка'!$C$9:$C$1925,"Помещение")</x:f>
        <x:v>1442440</x:v>
      </x:c>
      <x:c r="I19" s="13" t="n">
        <x:f>SUMIFS('Закупка'!$J$9:$J$1925,'Закупка'!$A$9:$A$1925,$A19,'Закупка'!$C$9:$C$1925,"Запуск")</x:f>
        <x:v>22500</x:v>
      </x:c>
      <x:c r="J19" s="13" t="n">
        <x:f>SUMIFS('Закупка'!$K$9:$K$1925,'Закупка'!$A$9:$A$1925,$A19,'Закупка'!$C$9:$C$1925,"Запуск")</x:f>
        <x:v>130000</x:v>
      </x:c>
      <x:c r="K19" s="23" t="n">
        <x:v>200</x:v>
      </x:c>
      <x:c r="L19" s="23" t="n">
        <x:v>250</x:v>
      </x:c>
      <x:c r="M19" s="9" t="str">
        <x:v>По комплектации OEM</x:v>
      </x:c>
      <x:c r="N19" s="9" t="str">
        <x:f>IF(COUNTIFS('Закупка'!$A$9:$A$1925,$A19,'Закупка'!$O$9:$O$1925,"Уточнить цену/количество")&gt;0,"Есть пропуски цены","Состав и поставка по OEM")</x:f>
        <x:v>Состав и поставка по OEM</x:v>
      </x:c>
      <x:c r="O19" s="12" t="n">
        <x:v>60</x:v>
      </x:c>
      <x:c r="P19" s="12" t="n">
        <x:v>300</x:v>
      </x:c>
      <x:c r="Q19" s="9" t="str">
        <x:v>Крупный кластер и несколько задач. Мощность и бюджет являются допущением. Окончательные артикулы, количество внутренних модулей и поставку подтверждает OEM.</x:v>
      </x:c>
      <x:c r="R19" s="12" t="n">
        <x:f>ROUNDUP(K19*1.08+L19/3+0.5,0)</x:f>
        <x:v>300</x:v>
      </x:c>
    </x:row>
    <x:row r="20" ht="59" customHeight="1">
      <x:c r="A20" s="3" t="str">
        <x:v>A8.2</x:v>
      </x:c>
      <x:c r="B20" s="9" t="str">
        <x:v>AMD Helios, комплекс на 72 ускорителя</x:v>
      </x:c>
      <x:c r="C20" s="24" t="n">
        <x:f>IF(N20="Есть пропуски цены","",SUM(E20,G20,I20))</x:f>
        <x:v>4522358</x:v>
      </x:c>
      <x:c r="D20" s="24" t="n">
        <x:f>IF(N20="Есть пропуски цены","",SUM(F20,H20,J20))</x:f>
        <x:v>11800720</x:v>
      </x:c>
      <x:c r="E20" s="13" t="n">
        <x:f>SUMIFS('Закупка'!$J$9:$J$1925,'Закупка'!$A$9:$A$1925,$A20,'Закупка'!$C$9:$C$1925,"Оборудование")</x:f>
        <x:v>4083838</x:v>
      </x:c>
      <x:c r="F20" s="13" t="n">
        <x:f>SUMIFS('Закупка'!$K$9:$K$1925,'Закупка'!$A$9:$A$1925,$A20,'Закупка'!$C$9:$C$1925,"Оборудование")</x:f>
        <x:v>10228280</x:v>
      </x:c>
      <x:c r="G20" s="13" t="n">
        <x:f>SUMIFS('Закупка'!$J$9:$J$1925,'Закупка'!$A$9:$A$1925,$A20,'Закупка'!$C$9:$C$1925,"Помещение")</x:f>
        <x:v>416020</x:v>
      </x:c>
      <x:c r="H20" s="13" t="n">
        <x:f>SUMIFS('Закупка'!$K$9:$K$1925,'Закупка'!$A$9:$A$1925,$A20,'Закупка'!$C$9:$C$1925,"Помещение")</x:f>
        <x:v>1442440</x:v>
      </x:c>
      <x:c r="I20" s="13" t="n">
        <x:f>SUMIFS('Закупка'!$J$9:$J$1925,'Закупка'!$A$9:$A$1925,$A20,'Закупка'!$C$9:$C$1925,"Запуск")</x:f>
        <x:v>22500</x:v>
      </x:c>
      <x:c r="J20" s="13" t="n">
        <x:f>SUMIFS('Закупка'!$K$9:$K$1925,'Закупка'!$A$9:$A$1925,$A20,'Закупка'!$C$9:$C$1925,"Запуск")</x:f>
        <x:v>130000</x:v>
      </x:c>
      <x:c r="K20" s="23" t="n">
        <x:v>200</x:v>
      </x:c>
      <x:c r="L20" s="23" t="n">
        <x:v>250</x:v>
      </x:c>
      <x:c r="M20" s="9" t="str">
        <x:v>По комплектации OEM</x:v>
      </x:c>
      <x:c r="N20" s="9" t="str">
        <x:f>IF(COUNTIFS('Закупка'!$A$9:$A$1925,$A20,'Закупка'!$O$9:$O$1925,"Уточнить цену/количество")&gt;0,"Есть пропуски цены","Состав и поставка по OEM")</x:f>
        <x:v>Состав и поставка по OEM</x:v>
      </x:c>
      <x:c r="O20" s="12" t="n">
        <x:v>60</x:v>
      </x:c>
      <x:c r="P20" s="12" t="n">
        <x:v>300</x:v>
      </x:c>
      <x:c r="Q20" s="9" t="str">
        <x:v>Крупный кластер и несколько задач. Мощность и бюджет являются допущением. Окончательные артикулы, количество внутренних модулей и поставку подтверждает OEM.</x:v>
      </x:c>
      <x:c r="R20" s="12" t="n">
        <x:f>ROUNDUP(K20*1.08+L20/3+0.5,0)</x:f>
        <x:v>300</x:v>
      </x:c>
    </x:row>
    <x:row r="21" ht="44" customHeight="1">
      <x:c r="A21" s="3" t="str">
        <x:v>B1.1</x:v>
      </x:c>
      <x:c r="B21" s="9" t="str">
        <x:v>8×B200, сжатая K3</x:v>
      </x:c>
      <x:c r="C21" s="24" t="n">
        <x:f>IF(N21="Есть пропуски цены","",SUM(E21,G21,I21))</x:f>
        <x:v>516283</x:v>
      </x:c>
      <x:c r="D21" s="24" t="n">
        <x:f>IF(N21="Есть пропуски цены","",SUM(F21,H21,J21))</x:f>
        <x:v>939320</x:v>
      </x:c>
      <x:c r="E21" s="13" t="n">
        <x:f>SUMIFS('Закупка'!$J$9:$J$1925,'Закупка'!$A$9:$A$1925,$A21,'Закупка'!$C$9:$C$1925,"Оборудование")</x:f>
        <x:v>454338</x:v>
      </x:c>
      <x:c r="F21" s="13" t="n">
        <x:f>SUMIFS('Закупка'!$K$9:$K$1925,'Закупка'!$A$9:$A$1925,$A21,'Закупка'!$C$9:$C$1925,"Оборудование")</x:f>
        <x:v>659780</x:v>
      </x:c>
      <x:c r="G21" s="13" t="n">
        <x:f>SUMIFS('Закупка'!$J$9:$J$1925,'Закупка'!$A$9:$A$1925,$A21,'Закупка'!$C$9:$C$1925,"Помещение")</x:f>
        <x:v>39445</x:v>
      </x:c>
      <x:c r="H21" s="13" t="n">
        <x:f>SUMIFS('Закупка'!$K$9:$K$1925,'Закупка'!$A$9:$A$1925,$A21,'Закупка'!$C$9:$C$1925,"Помещение")</x:f>
        <x:v>149540</x:v>
      </x:c>
      <x:c r="I21" s="13" t="n">
        <x:f>SUMIFS('Закупка'!$J$9:$J$1925,'Закупка'!$A$9:$A$1925,$A21,'Закупка'!$C$9:$C$1925,"Запуск")</x:f>
        <x:v>22500</x:v>
      </x:c>
      <x:c r="J21" s="13" t="n">
        <x:f>SUMIFS('Закупка'!$K$9:$K$1925,'Закупка'!$A$9:$A$1925,$A21,'Закупка'!$C$9:$C$1925,"Запуск")</x:f>
        <x:v>130000</x:v>
      </x:c>
      <x:c r="K21" s="23" t="n">
        <x:v>15</x:v>
      </x:c>
      <x:c r="L21" s="23" t="n">
        <x:v>20</x:v>
      </x:c>
      <x:c r="M21" s="9" t="str">
        <x:v>1.44TB HBM</x:v>
      </x:c>
      <x:c r="N21" s="9" t="str">
        <x:f>IF(COUNTIFS('Закупка'!$A$9:$A$1925,$A21,'Закупка'!$O$9:$O$1925,"Уточнить цену/количество")&gt;0,"Есть пропуски цены","Сжатая версия, проверить")</x:f>
        <x:v>Сжатая версия, проверить</x:v>
      </x:c>
      <x:c r="O21" s="12" t="n">
        <x:v>20</x:v>
      </x:c>
      <x:c r="P21" s="12" t="n">
        <x:v>20</x:v>
      </x:c>
      <x:c r="Q21" s="9" t="str">
        <x:v>K3 в другом формате. Исходные файлы около 1.56TB, в HBM такой узел их не вмещает. Требуется подходящая сжатая версия.</x:v>
      </x:c>
      <x:c r="R21" s="12" t="n">
        <x:f>ROUNDUP(K21*1.08+L21/3+0.5,0)</x:f>
        <x:v>24</x:v>
      </x:c>
    </x:row>
    <x:row r="22" ht="44" customHeight="1">
      <x:c r="A22" s="3" t="str">
        <x:v>B1.2</x:v>
      </x:c>
      <x:c r="B22" s="9" t="str">
        <x:v>8×H200, сжатая K3</x:v>
      </x:c>
      <x:c r="C22" s="24" t="n">
        <x:f>IF(N22="Есть пропуски цены","",SUM(E22,G22,I22))</x:f>
        <x:v>382633</x:v>
      </x:c>
      <x:c r="D22" s="24" t="n">
        <x:f>IF(N22="Есть пропуски цены","",SUM(F22,H22,J22))</x:f>
        <x:v>760170</x:v>
      </x:c>
      <x:c r="E22" s="13" t="n">
        <x:f>SUMIFS('Закупка'!$J$9:$J$1925,'Закупка'!$A$9:$A$1925,$A22,'Закупка'!$C$9:$C$1925,"Оборудование")</x:f>
        <x:v>323838</x:v>
      </x:c>
      <x:c r="F22" s="13" t="n">
        <x:f>SUMIFS('Закупка'!$K$9:$K$1925,'Закупка'!$A$9:$A$1925,$A22,'Закупка'!$C$9:$C$1925,"Оборудование")</x:f>
        <x:v>488280</x:v>
      </x:c>
      <x:c r="G22" s="13" t="n">
        <x:f>SUMIFS('Закупка'!$J$9:$J$1925,'Закупка'!$A$9:$A$1925,$A22,'Закупка'!$C$9:$C$1925,"Помещение")</x:f>
        <x:v>36295</x:v>
      </x:c>
      <x:c r="H22" s="13" t="n">
        <x:f>SUMIFS('Закупка'!$K$9:$K$1925,'Закупка'!$A$9:$A$1925,$A22,'Закупка'!$C$9:$C$1925,"Помещение")</x:f>
        <x:v>141890</x:v>
      </x:c>
      <x:c r="I22" s="13" t="n">
        <x:f>SUMIFS('Закупка'!$J$9:$J$1925,'Закупка'!$A$9:$A$1925,$A22,'Закупка'!$C$9:$C$1925,"Запуск")</x:f>
        <x:v>22500</x:v>
      </x:c>
      <x:c r="J22" s="13" t="n">
        <x:f>SUMIFS('Закупка'!$K$9:$K$1925,'Закупка'!$A$9:$A$1925,$A22,'Закупка'!$C$9:$C$1925,"Запуск")</x:f>
        <x:v>130000</x:v>
      </x:c>
      <x:c r="K22" s="23" t="n">
        <x:v>11</x:v>
      </x:c>
      <x:c r="L22" s="23" t="n">
        <x:v>15</x:v>
      </x:c>
      <x:c r="M22" s="9" t="str">
        <x:v>1.128TB HBM</x:v>
      </x:c>
      <x:c r="N22" s="9" t="str">
        <x:f>IF(COUNTIFS('Закупка'!$A$9:$A$1925,$A22,'Закупка'!$O$9:$O$1925,"Уточнить цену/количество")&gt;0,"Есть пропуски цены","Сжатая версия, проверить")</x:f>
        <x:v>Сжатая версия, проверить</x:v>
      </x:c>
      <x:c r="O22" s="12" t="n">
        <x:v>20</x:v>
      </x:c>
      <x:c r="P22" s="12" t="n">
        <x:v>20</x:v>
      </x:c>
      <x:c r="Q22" s="9" t="str">
        <x:v>K3 в другом формате. Нужны сильнее сжатые веса и отдельная проверка качества/контекста.</x:v>
      </x:c>
      <x:c r="R22" s="12" t="n">
        <x:f>ROUNDUP(K22*1.08+L22/3+0.5,0)</x:f>
        <x:v>18</x:v>
      </x:c>
    </x:row>
    <x:row r="23" ht="44" customHeight="1">
      <x:c r="A23" s="3" t="str">
        <x:v>B2</x:v>
      </x:c>
      <x:c r="B23" s="9" t="str">
        <x:v>8×H100 и 2TB RAM, перенос части модели</x:v>
      </x:c>
      <x:c r="C23" s="24" t="n">
        <x:f>IF(N23="Есть пропуски цены","",SUM(E23,G23,I23))</x:f>
        <x:v>242633</x:v>
      </x:c>
      <x:c r="D23" s="24" t="n">
        <x:f>IF(N23="Есть пропуски цены","",SUM(F23,H23,J23))</x:f>
        <x:v>580170</x:v>
      </x:c>
      <x:c r="E23" s="13" t="n">
        <x:f>SUMIFS('Закупка'!$J$9:$J$1925,'Закупка'!$A$9:$A$1925,$A23,'Закупка'!$C$9:$C$1925,"Оборудование")</x:f>
        <x:v>183838</x:v>
      </x:c>
      <x:c r="F23" s="13" t="n">
        <x:f>SUMIFS('Закупка'!$K$9:$K$1925,'Закупка'!$A$9:$A$1925,$A23,'Закупка'!$C$9:$C$1925,"Оборудование")</x:f>
        <x:v>308280</x:v>
      </x:c>
      <x:c r="G23" s="13" t="n">
        <x:f>SUMIFS('Закупка'!$J$9:$J$1925,'Закупка'!$A$9:$A$1925,$A23,'Закупка'!$C$9:$C$1925,"Помещение")</x:f>
        <x:v>36295</x:v>
      </x:c>
      <x:c r="H23" s="13" t="n">
        <x:f>SUMIFS('Закупка'!$K$9:$K$1925,'Закупка'!$A$9:$A$1925,$A23,'Закупка'!$C$9:$C$1925,"Помещение")</x:f>
        <x:v>141890</x:v>
      </x:c>
      <x:c r="I23" s="13" t="n">
        <x:f>SUMIFS('Закупка'!$J$9:$J$1925,'Закупка'!$A$9:$A$1925,$A23,'Закупка'!$C$9:$C$1925,"Запуск")</x:f>
        <x:v>22500</x:v>
      </x:c>
      <x:c r="J23" s="13" t="n">
        <x:f>SUMIFS('Закупка'!$K$9:$K$1925,'Закупка'!$A$9:$A$1925,$A23,'Закупка'!$C$9:$C$1925,"Запуск")</x:f>
        <x:v>130000</x:v>
      </x:c>
      <x:c r="K23" s="23" t="n">
        <x:v>11</x:v>
      </x:c>
      <x:c r="L23" s="23" t="n">
        <x:v>15</x:v>
      </x:c>
      <x:c r="M23" s="9" t="str">
        <x:v>0.64TB HBM + 2TB RAM</x:v>
      </x:c>
      <x:c r="N23" s="9" t="str">
        <x:f>IF(COUNTIFS('Закупка'!$A$9:$A$1925,$A23,'Закупка'!$O$9:$O$1925,"Уточнить цену/количество")&gt;0,"Есть пропуски цены","Перенос в RAM, проверить")</x:f>
        <x:v>Перенос в RAM, проверить</x:v>
      </x:c>
      <x:c r="O23" s="12" t="n">
        <x:v>20</x:v>
      </x:c>
      <x:c r="P23" s="12" t="n">
        <x:v>20</x:v>
      </x:c>
      <x:c r="Q23" s="9" t="str">
        <x:v>Сжатая K3 с частью весов в RAM. HBM и RAM имеют разную скорость. Сумма памяти не означает, что все данные читаются со скоростью GPU.</x:v>
      </x:c>
      <x:c r="R23" s="12" t="n">
        <x:f>ROUNDUP(K23*1.08+L23/3+0.5,0)</x:f>
        <x:v>18</x:v>
      </x:c>
    </x:row>
    <x:row r="24" ht="59" customHeight="1">
      <x:c r="A24" s="3" t="str">
        <x:v>B3</x:v>
      </x:c>
      <x:c r="B24" s="9" t="str">
        <x:v>2×Mac Studio Ultra, по 512GB</x:v>
      </x:c>
      <x:c r="C24" s="24" t="n">
        <x:f>IF(N24="Есть пропуски цены","",SUM(E24,G24,I24))</x:f>
        <x:v>40544</x:v>
      </x:c>
      <x:c r="D24" s="24" t="n">
        <x:f>IF(N24="Есть пропуски цены","",SUM(F24,H24,J24))</x:f>
        <x:v>103600</x:v>
      </x:c>
      <x:c r="E24" s="13" t="n">
        <x:f>SUMIFS('Закупка'!$J$9:$J$1925,'Закупка'!$A$9:$A$1925,$A24,'Закупка'!$C$9:$C$1925,"Оборудование")</x:f>
        <x:v>25914</x:v>
      </x:c>
      <x:c r="F24" s="13" t="n">
        <x:f>SUMIFS('Закупка'!$K$9:$K$1925,'Закупка'!$A$9:$A$1925,$A24,'Закупка'!$C$9:$C$1925,"Оборудование")</x:f>
        <x:v>44480</x:v>
      </x:c>
      <x:c r="G24" s="13" t="n">
        <x:f>SUMIFS('Закупка'!$J$9:$J$1925,'Закупка'!$A$9:$A$1925,$A24,'Закупка'!$C$9:$C$1925,"Помещение")</x:f>
        <x:v>8330</x:v>
      </x:c>
      <x:c r="H24" s="13" t="n">
        <x:f>SUMIFS('Закупка'!$K$9:$K$1925,'Закупка'!$A$9:$A$1925,$A24,'Закупка'!$C$9:$C$1925,"Помещение")</x:f>
        <x:v>29720</x:v>
      </x:c>
      <x:c r="I24" s="13" t="n">
        <x:f>SUMIFS('Закупка'!$J$9:$J$1925,'Закупка'!$A$9:$A$1925,$A24,'Закупка'!$C$9:$C$1925,"Запуск")</x:f>
        <x:v>6300</x:v>
      </x:c>
      <x:c r="J24" s="13" t="n">
        <x:f>SUMIFS('Закупка'!$K$9:$K$1925,'Закупка'!$A$9:$A$1925,$A24,'Закупка'!$C$9:$C$1925,"Запуск")</x:f>
        <x:v>29400</x:v>
      </x:c>
      <x:c r="K24" s="23" t="n">
        <x:v>1.6</x:v>
      </x:c>
      <x:c r="L24" s="23" t="n">
        <x:v>3</x:v>
      </x:c>
      <x:c r="M24" s="9" t="str">
        <x:v>1024GB общей памяти</x:v>
      </x:c>
      <x:c r="N24" s="9" t="str">
        <x:f>IF(COUNTIFS('Закупка'!$A$9:$A$1925,$A24,'Закупка'!$O$9:$O$1925,"Уточнить цену/количество")&gt;0,"Есть пропуски цены","Перенести эксперимент на новую модель Mac")</x:f>
        <x:v>Перенести эксперимент на новую модель Mac</x:v>
      </x:c>
      <x:c r="O24" s="12" t="n">
        <x:v>12</x:v>
      </x:c>
      <x:c r="P24" s="12" t="n">
        <x:v>3</x:v>
      </x:c>
      <x:c r="Q24" s="9" t="str">
        <x:v>K3 через распределённый MLX. В расчёте покупки текущий Mac Studio M5 Ultra 512GB/4TB. Опубликованный тест на M3 Ultra не подтверждает скорость M5.</x:v>
      </x:c>
      <x:c r="R24" s="12" t="n">
        <x:f>ROUNDUP(K24*1.08+L24/3+0.5,0)</x:f>
        <x:v>4</x:v>
      </x:c>
    </x:row>
    <x:row r="25" ht="59" customHeight="1">
      <x:c r="A25" s="3" t="str">
        <x:v>B4</x:v>
      </x:c>
      <x:c r="B25" s="9" t="str">
        <x:v>1×Mac Studio Ultra, по 512GB</x:v>
      </x:c>
      <x:c r="C25" s="24" t="n">
        <x:f>IF(N25="Есть пропуски цены","",SUM(E25,G25,I25))</x:f>
        <x:v>28958</x:v>
      </x:c>
      <x:c r="D25" s="24" t="n">
        <x:f>IF(N25="Есть пропуски цены","",SUM(F25,H25,J25))</x:f>
        <x:v>84190</x:v>
      </x:c>
      <x:c r="E25" s="13" t="n">
        <x:f>SUMIFS('Закупка'!$J$9:$J$1925,'Закупка'!$A$9:$A$1925,$A25,'Закупка'!$C$9:$C$1925,"Оборудование")</x:f>
        <x:v>14838</x:v>
      </x:c>
      <x:c r="F25" s="13" t="n">
        <x:f>SUMIFS('Закупка'!$K$9:$K$1925,'Закупка'!$A$9:$A$1925,$A25,'Закупка'!$C$9:$C$1925,"Оборудование")</x:f>
        <x:v>26280</x:v>
      </x:c>
      <x:c r="G25" s="13" t="n">
        <x:f>SUMIFS('Закупка'!$J$9:$J$1925,'Закупка'!$A$9:$A$1925,$A25,'Закупка'!$C$9:$C$1925,"Помещение")</x:f>
        <x:v>7820</x:v>
      </x:c>
      <x:c r="H25" s="13" t="n">
        <x:f>SUMIFS('Закупка'!$K$9:$K$1925,'Закупка'!$A$9:$A$1925,$A25,'Закупка'!$C$9:$C$1925,"Помещение")</x:f>
        <x:v>28510</x:v>
      </x:c>
      <x:c r="I25" s="13" t="n">
        <x:f>SUMIFS('Закупка'!$J$9:$J$1925,'Закупка'!$A$9:$A$1925,$A25,'Закупка'!$C$9:$C$1925,"Запуск")</x:f>
        <x:v>6300</x:v>
      </x:c>
      <x:c r="J25" s="13" t="n">
        <x:f>SUMIFS('Закупка'!$K$9:$K$1925,'Закупка'!$A$9:$A$1925,$A25,'Закупка'!$C$9:$C$1925,"Запуск")</x:f>
        <x:v>29400</x:v>
      </x:c>
      <x:c r="K25" s="23" t="n">
        <x:v>1</x:v>
      </x:c>
      <x:c r="L25" s="23" t="n">
        <x:v>2</x:v>
      </x:c>
      <x:c r="M25" s="9" t="str">
        <x:v>512GB общей памяти</x:v>
      </x:c>
      <x:c r="N25" s="9" t="str">
        <x:f>IF(COUNTIFS('Закупка'!$A$9:$A$1925,$A25,'Закупка'!$O$9:$O$1925,"Уточнить цену/количество")&gt;0,"Есть пропуски цены","Сокращённая модель, проверить качество")</x:f>
        <x:v>Сокращённая модель, проверить качество</x:v>
      </x:c>
      <x:c r="O25" s="12" t="n">
        <x:v>12</x:v>
      </x:c>
      <x:c r="P25" s="12" t="n">
        <x:v>3</x:v>
      </x:c>
      <x:c r="Q25" s="9" t="str">
        <x:v>Сокращённая K3 с удалением экспертов. В расчёте покупки текущий Mac Studio M5 Ultra 512GB/4TB. Опубликованный тест на M3 Ultra не подтверждает скорость M5.</x:v>
      </x:c>
      <x:c r="R25" s="12" t="n">
        <x:f>ROUNDUP(K25*1.08+L25/3+0.5,0)</x:f>
        <x:v>3</x:v>
      </x:c>
    </x:row>
    <x:row r="26" ht="59" customHeight="1">
      <x:c r="A26" s="3" t="str">
        <x:v>B5</x:v>
      </x:c>
      <x:c r="B26" s="9" t="str">
        <x:v>4×Mac Studio Ultra, по 512GB</x:v>
      </x:c>
      <x:c r="C26" s="24" t="n">
        <x:f>IF(N26="Есть пропуски цены","",SUM(E26,G26,I26))</x:f>
        <x:v>65224</x:v>
      </x:c>
      <x:c r="D26" s="24" t="n">
        <x:f>IF(N26="Есть пропуски цены","",SUM(F26,H26,J26))</x:f>
        <x:v>146020</x:v>
      </x:c>
      <x:c r="E26" s="13" t="n">
        <x:f>SUMIFS('Закупка'!$J$9:$J$1925,'Закупка'!$A$9:$A$1925,$A26,'Закупка'!$C$9:$C$1925,"Оборудование")</x:f>
        <x:v>48126</x:v>
      </x:c>
      <x:c r="F26" s="13" t="n">
        <x:f>SUMIFS('Закупка'!$K$9:$K$1925,'Закупка'!$A$9:$A$1925,$A26,'Закупка'!$C$9:$C$1925,"Оборудование")</x:f>
        <x:v>81040</x:v>
      </x:c>
      <x:c r="G26" s="13" t="n">
        <x:f>SUMIFS('Закупка'!$J$9:$J$1925,'Закупка'!$A$9:$A$1925,$A26,'Закупка'!$C$9:$C$1925,"Помещение")</x:f>
        <x:v>10798</x:v>
      </x:c>
      <x:c r="H26" s="13" t="n">
        <x:f>SUMIFS('Закупка'!$K$9:$K$1925,'Закупка'!$A$9:$A$1925,$A26,'Закупка'!$C$9:$C$1925,"Помещение")</x:f>
        <x:v>35580</x:v>
      </x:c>
      <x:c r="I26" s="13" t="n">
        <x:f>SUMIFS('Закупка'!$J$9:$J$1925,'Закупка'!$A$9:$A$1925,$A26,'Закупка'!$C$9:$C$1925,"Запуск")</x:f>
        <x:v>6300</x:v>
      </x:c>
      <x:c r="J26" s="13" t="n">
        <x:f>SUMIFS('Закупка'!$K$9:$K$1925,'Закупка'!$A$9:$A$1925,$A26,'Закупка'!$C$9:$C$1925,"Запуск")</x:f>
        <x:v>29400</x:v>
      </x:c>
      <x:c r="K26" s="23" t="n">
        <x:v>2.8</x:v>
      </x:c>
      <x:c r="L26" s="23" t="n">
        <x:v>4</x:v>
      </x:c>
      <x:c r="M26" s="9" t="str">
        <x:v>2048GB общей памяти</x:v>
      </x:c>
      <x:c r="N26" s="9" t="str">
        <x:f>IF(COUNTIFS('Закупка'!$A$9:$A$1925,$A26,'Закупка'!$O$9:$O$1925,"Уточнить цену/количество")&gt;0,"Есть пропуски цены","Запуск на четырёх узлах не подтверждён")</x:f>
        <x:v>Запуск на четырёх узлах не подтверждён</x:v>
      </x:c>
      <x:c r="O26" s="12" t="n">
        <x:v>16</x:v>
      </x:c>
      <x:c r="P26" s="12" t="n">
        <x:v>5</x:v>
      </x:c>
      <x:c r="Q26" s="9" t="str">
        <x:v>Эксперимент с четырьмя Mac. В расчёте покупки текущий Mac Studio M5 Ultra 512GB/4TB. Опубликованный тест на M3 Ultra не подтверждает скорость M5.</x:v>
      </x:c>
      <x:c r="R26" s="12" t="n">
        <x:f>ROUNDUP(K26*1.08+L26/3+0.5,0)</x:f>
        <x:v>5</x:v>
      </x:c>
    </x:row>
    <x:row r="27" ht="44" customHeight="1">
      <x:c r="A27" s="3" t="str">
        <x:v>B6.1</x:v>
      </x:c>
      <x:c r="B27" s="9" t="str">
        <x:v>1×RTX PRO 6000, рабочая станция</x:v>
      </x:c>
      <x:c r="C27" s="24" t="n">
        <x:f>IF(N27="Есть пропуски цены","",SUM(E27,G27,I27))</x:f>
        <x:v>32858</x:v>
      </x:c>
      <x:c r="D27" s="24" t="n">
        <x:f>IF(N27="Есть пропуски цены","",SUM(F27,H27,J27))</x:f>
        <x:v>72940</x:v>
      </x:c>
      <x:c r="E27" s="13" t="n">
        <x:f>SUMIFS('Закупка'!$J$9:$J$1925,'Закупка'!$A$9:$A$1925,$A27,'Закупка'!$C$9:$C$1925,"Оборудование")</x:f>
        <x:v>22978</x:v>
      </x:c>
      <x:c r="F27" s="13" t="n">
        <x:f>SUMIFS('Закупка'!$K$9:$K$1925,'Закупка'!$A$9:$A$1925,$A27,'Закупка'!$C$9:$C$1925,"Оборудование")</x:f>
        <x:v>37920</x:v>
      </x:c>
      <x:c r="G27" s="13" t="n">
        <x:f>SUMIFS('Закупка'!$J$9:$J$1925,'Закупка'!$A$9:$A$1925,$A27,'Закупка'!$C$9:$C$1925,"Помещение")</x:f>
        <x:v>8330</x:v>
      </x:c>
      <x:c r="H27" s="13" t="n">
        <x:f>SUMIFS('Закупка'!$K$9:$K$1925,'Закупка'!$A$9:$A$1925,$A27,'Закупка'!$C$9:$C$1925,"Помещение")</x:f>
        <x:v>29720</x:v>
      </x:c>
      <x:c r="I27" s="13" t="n">
        <x:f>SUMIFS('Закупка'!$J$9:$J$1925,'Закупка'!$A$9:$A$1925,$A27,'Закупка'!$C$9:$C$1925,"Запуск")</x:f>
        <x:v>1550</x:v>
      </x:c>
      <x:c r="J27" s="13" t="n">
        <x:f>SUMIFS('Закупка'!$K$9:$K$1925,'Закупка'!$A$9:$A$1925,$A27,'Закупка'!$C$9:$C$1925,"Запуск")</x:f>
        <x:v>5300</x:v>
      </x:c>
      <x:c r="K27" s="23" t="n">
        <x:v>1.6</x:v>
      </x:c>
      <x:c r="L27" s="23" t="n">
        <x:v>3</x:v>
      </x:c>
      <x:c r="M27" s="9" t="str">
        <x:v>96GB VRAM</x:v>
      </x:c>
      <x:c r="N27" s="9" t="str">
        <x:f>IF(COUNTIFS('Закупка'!$A$9:$A$1925,$A27,'Закупка'!$O$9:$O$1925,"Уточнить цену/количество")&gt;0,"Есть пропуски цены","Исходная K3 не помещается")</x:f>
        <x:v>Исходная K3 не помещается</x:v>
      </x:c>
      <x:c r="O27" s="12" t="n">
        <x:v>12</x:v>
      </x:c>
      <x:c r="P27" s="12" t="n">
        <x:v>3</x:v>
      </x:c>
      <x:c r="Q27" s="9" t="str">
        <x:v>Меньшие модели, LoRA и эксперименты. Для собственной небольшой модели и LoRA. K3 целиком в VRAM этой сборки не помещается.</x:v>
      </x:c>
      <x:c r="R27" s="12" t="n">
        <x:f>ROUNDUP(K27*1.08+L27/3+0.5,0)</x:f>
        <x:v>4</x:v>
      </x:c>
    </x:row>
    <x:row r="28" ht="59" customHeight="1">
      <x:c r="A28" s="3" t="str">
        <x:v>B6.2</x:v>
      </x:c>
      <x:c r="B28" s="9" t="str">
        <x:v>4×RTX PRO 6000 Server, 1 узла</x:v>
      </x:c>
      <x:c r="C28" s="24" t="n">
        <x:f>IF(N28="Есть пропуски цены","",SUM(E28,G28,I28))</x:f>
        <x:v>119413</x:v>
      </x:c>
      <x:c r="D28" s="24" t="n">
        <x:f>IF(N28="Есть пропуски цены","",SUM(F28,H28,J28))</x:f>
        <x:v>312010</x:v>
      </x:c>
      <x:c r="E28" s="13" t="n">
        <x:f>SUMIFS('Закупка'!$J$9:$J$1925,'Закупка'!$A$9:$A$1925,$A28,'Закупка'!$C$9:$C$1925,"Оборудование")</x:f>
        <x:v>80878</x:v>
      </x:c>
      <x:c r="F28" s="13" t="n">
        <x:f>SUMIFS('Закупка'!$K$9:$K$1925,'Закупка'!$A$9:$A$1925,$A28,'Закупка'!$C$9:$C$1925,"Оборудование")</x:f>
        <x:v>141780</x:v>
      </x:c>
      <x:c r="G28" s="13" t="n">
        <x:f>SUMIFS('Закупка'!$J$9:$J$1925,'Закупка'!$A$9:$A$1925,$A28,'Закупка'!$C$9:$C$1925,"Помещение")</x:f>
        <x:v>26035</x:v>
      </x:c>
      <x:c r="H28" s="13" t="n">
        <x:f>SUMIFS('Закупка'!$K$9:$K$1925,'Закупка'!$A$9:$A$1925,$A28,'Закупка'!$C$9:$C$1925,"Помещение")</x:f>
        <x:v>115230</x:v>
      </x:c>
      <x:c r="I28" s="13" t="n">
        <x:f>SUMIFS('Закупка'!$J$9:$J$1925,'Закупка'!$A$9:$A$1925,$A28,'Закупка'!$C$9:$C$1925,"Запуск")</x:f>
        <x:v>12500</x:v>
      </x:c>
      <x:c r="J28" s="13" t="n">
        <x:f>SUMIFS('Закупка'!$K$9:$K$1925,'Закупка'!$A$9:$A$1925,$A28,'Закупка'!$C$9:$C$1925,"Запуск")</x:f>
        <x:v>55000</x:v>
      </x:c>
      <x:c r="K28" s="23" t="n">
        <x:v>5</x:v>
      </x:c>
      <x:c r="L28" s="23" t="n">
        <x:v>7</x:v>
      </x:c>
      <x:c r="M28" s="9" t="str">
        <x:v>384GB VRAM</x:v>
      </x:c>
      <x:c r="N28" s="9" t="str">
        <x:f>IF(COUNTIFS('Закупка'!$A$9:$A$1925,$A28,'Закупка'!$O$9:$O$1925,"Уточнить цену/количество")&gt;0,"Есть пропуски цены","Требуется прототип точного файла")</x:f>
        <x:v>Требуется прототип точного файла</x:v>
      </x:c>
      <x:c r="O28" s="12" t="n">
        <x:v>18</x:v>
      </x:c>
      <x:c r="P28" s="12" t="n">
        <x:v>10</x:v>
      </x:c>
      <x:c r="Q28" s="9" t="str">
        <x:v>Сжатая GGUF K3 с проверкой запуска. Карта Server Edition имеет пассивное охлаждение. Устанавливать только в квалифицированный GPU-сервер. Количество памяти само по себе не подтверждает поддержку K3.</x:v>
      </x:c>
      <x:c r="R28" s="12" t="n">
        <x:f>ROUNDUP(K28*1.08+L28/3+0.5,0)</x:f>
        <x:v>9</x:v>
      </x:c>
    </x:row>
    <x:row r="29" ht="59" customHeight="1">
      <x:c r="A29" s="3" t="str">
        <x:v>B6.3</x:v>
      </x:c>
      <x:c r="B29" s="9" t="str">
        <x:v>8×RTX PRO 6000 Server, 1 узла</x:v>
      </x:c>
      <x:c r="C29" s="24" t="n">
        <x:f>IF(N29="Есть пропуски цены","",SUM(E29,G29,I29))</x:f>
        <x:v>162963</x:v>
      </x:c>
      <x:c r="D29" s="24" t="n">
        <x:f>IF(N29="Есть пропуски цены","",SUM(F29,H29,J29))</x:f>
        <x:v>385060</x:v>
      </x:c>
      <x:c r="E29" s="13" t="n">
        <x:f>SUMIFS('Закупка'!$J$9:$J$1925,'Закупка'!$A$9:$A$1925,$A29,'Закупка'!$C$9:$C$1925,"Оборудование")</x:f>
        <x:v>120878</x:v>
      </x:c>
      <x:c r="F29" s="13" t="n">
        <x:f>SUMIFS('Закупка'!$K$9:$K$1925,'Закупка'!$A$9:$A$1925,$A29,'Закупка'!$C$9:$C$1925,"Оборудование")</x:f>
        <x:v>205780</x:v>
      </x:c>
      <x:c r="G29" s="13" t="n">
        <x:f>SUMIFS('Закупка'!$J$9:$J$1925,'Закупка'!$A$9:$A$1925,$A29,'Закупка'!$C$9:$C$1925,"Помещение")</x:f>
        <x:v>29585</x:v>
      </x:c>
      <x:c r="H29" s="13" t="n">
        <x:f>SUMIFS('Закупка'!$K$9:$K$1925,'Закупка'!$A$9:$A$1925,$A29,'Закупка'!$C$9:$C$1925,"Помещение")</x:f>
        <x:v>124280</x:v>
      </x:c>
      <x:c r="I29" s="13" t="n">
        <x:f>SUMIFS('Закупка'!$J$9:$J$1925,'Закупка'!$A$9:$A$1925,$A29,'Закупка'!$C$9:$C$1925,"Запуск")</x:f>
        <x:v>12500</x:v>
      </x:c>
      <x:c r="J29" s="13" t="n">
        <x:f>SUMIFS('Закупка'!$K$9:$K$1925,'Закупка'!$A$9:$A$1925,$A29,'Закупка'!$C$9:$C$1925,"Запуск")</x:f>
        <x:v>55000</x:v>
      </x:c>
      <x:c r="K29" s="23" t="n">
        <x:v>8</x:v>
      </x:c>
      <x:c r="L29" s="23" t="n">
        <x:v>11</x:v>
      </x:c>
      <x:c r="M29" s="9" t="str">
        <x:v>768GB VRAM</x:v>
      </x:c>
      <x:c r="N29" s="9" t="str">
        <x:f>IF(COUNTIFS('Закупка'!$A$9:$A$1925,$A29,'Закупка'!$O$9:$O$1925,"Уточнить цену/количество")&gt;0,"Есть пропуски цены","Требуется прототип точного файла")</x:f>
        <x:v>Требуется прототип точного файла</x:v>
      </x:c>
      <x:c r="O29" s="12" t="n">
        <x:v>18</x:v>
      </x:c>
      <x:c r="P29" s="12" t="n">
        <x:v>10</x:v>
      </x:c>
      <x:c r="Q29" s="9" t="str">
        <x:v>Сжатая GGUF K3 с проверкой запуска. Карта Server Edition имеет пассивное охлаждение. Устанавливать только в квалифицированный GPU-сервер. Количество памяти само по себе не подтверждает поддержку K3.</x:v>
      </x:c>
      <x:c r="R29" s="12" t="n">
        <x:f>ROUNDUP(K29*1.08+L29/3+0.5,0)</x:f>
        <x:v>13</x:v>
      </x:c>
    </x:row>
    <x:row r="30" ht="59" customHeight="1">
      <x:c r="A30" s="3" t="str">
        <x:v>B7.1</x:v>
      </x:c>
      <x:c r="B30" s="9" t="str">
        <x:v>20×RTX PRO 6000 Server, 3 узла</x:v>
      </x:c>
      <x:c r="C30" s="24" t="n">
        <x:f>IF(N30="Есть пропуски цены","",SUM(E30,G30,I30))</x:f>
        <x:v>439760</x:v>
      </x:c>
      <x:c r="D30" s="24" t="n">
        <x:f>IF(N30="Есть пропуски цены","",SUM(F30,H30,J30))</x:f>
        <x:v>949560</x:v>
      </x:c>
      <x:c r="E30" s="13" t="n">
        <x:f>SUMIFS('Закупка'!$J$9:$J$1925,'Закупка'!$A$9:$A$1925,$A30,'Закупка'!$C$9:$C$1925,"Оборудование")</x:f>
        <x:v>371990</x:v>
      </x:c>
      <x:c r="F30" s="13" t="n">
        <x:f>SUMIFS('Закупка'!$K$9:$K$1925,'Закупка'!$A$9:$A$1925,$A30,'Закупка'!$C$9:$C$1925,"Оборудование")</x:f>
        <x:v>657060</x:v>
      </x:c>
      <x:c r="G30" s="13" t="n">
        <x:f>SUMIFS('Закупка'!$J$9:$J$1925,'Закупка'!$A$9:$A$1925,$A30,'Закупка'!$C$9:$C$1925,"Помещение")</x:f>
        <x:v>45270</x:v>
      </x:c>
      <x:c r="H30" s="13" t="n">
        <x:f>SUMIFS('Закупка'!$K$9:$K$1925,'Закупка'!$A$9:$A$1925,$A30,'Закупка'!$C$9:$C$1925,"Помещение")</x:f>
        <x:v>162500</x:v>
      </x:c>
      <x:c r="I30" s="13" t="n">
        <x:f>SUMIFS('Закупка'!$J$9:$J$1925,'Закупка'!$A$9:$A$1925,$A30,'Закупка'!$C$9:$C$1925,"Запуск")</x:f>
        <x:v>22500</x:v>
      </x:c>
      <x:c r="J30" s="13" t="n">
        <x:f>SUMIFS('Закупка'!$K$9:$K$1925,'Закупка'!$A$9:$A$1925,$A30,'Закупка'!$C$9:$C$1925,"Запуск")</x:f>
        <x:v>130000</x:v>
      </x:c>
      <x:c r="K30" s="23" t="n">
        <x:v>18</x:v>
      </x:c>
      <x:c r="L30" s="23" t="n">
        <x:v>24</x:v>
      </x:c>
      <x:c r="M30" s="9" t="str">
        <x:v>1920GB VRAM</x:v>
      </x:c>
      <x:c r="N30" s="9" t="str">
        <x:f>IF(COUNTIFS('Закупка'!$A$9:$A$1925,$A30,'Закупка'!$O$9:$O$1925,"Уточнить цену/количество")&gt;0,"Есть пропуски цены","Проверить топологию и запуск")</x:f>
        <x:v>Проверить топологию и запуск</x:v>
      </x:c>
      <x:c r="O30" s="12" t="n">
        <x:v>30</x:v>
      </x:c>
      <x:c r="P30" s="12" t="n">
        <x:v>30</x:v>
      </x:c>
      <x:c r="Q30" s="9" t="str">
        <x:v>K3 на распределённой PCIe-системе. Карта Server Edition имеет пассивное охлаждение. Устанавливать только в квалифицированный GPU-сервер. Количество памяти само по себе не подтверждает поддержку K3.</x:v>
      </x:c>
      <x:c r="R30" s="12" t="n">
        <x:f>ROUNDUP(K30*1.08+L30/3+0.5,0)</x:f>
        <x:v>28</x:v>
      </x:c>
    </x:row>
    <x:row r="31" ht="59" customHeight="1">
      <x:c r="A31" s="3" t="str">
        <x:v>B7.2</x:v>
      </x:c>
      <x:c r="B31" s="9" t="str">
        <x:v>24×RTX PRO 6000 Server, 3 узла</x:v>
      </x:c>
      <x:c r="C31" s="24" t="n">
        <x:f>IF(N31="Есть пропуски цены","",SUM(E31,G31,I31))</x:f>
        <x:v>482210</x:v>
      </x:c>
      <x:c r="D31" s="24" t="n">
        <x:f>IF(N31="Есть пропуски цены","",SUM(F31,H31,J31))</x:f>
        <x:v>1019510</x:v>
      </x:c>
      <x:c r="E31" s="13" t="n">
        <x:f>SUMIFS('Закупка'!$J$9:$J$1925,'Закупка'!$A$9:$A$1925,$A31,'Закупка'!$C$9:$C$1925,"Оборудование")</x:f>
        <x:v>411990</x:v>
      </x:c>
      <x:c r="F31" s="13" t="n">
        <x:f>SUMIFS('Закупка'!$K$9:$K$1925,'Закупка'!$A$9:$A$1925,$A31,'Закупка'!$C$9:$C$1925,"Оборудование")</x:f>
        <x:v>721060</x:v>
      </x:c>
      <x:c r="G31" s="13" t="n">
        <x:f>SUMIFS('Закупка'!$J$9:$J$1925,'Закупка'!$A$9:$A$1925,$A31,'Закупка'!$C$9:$C$1925,"Помещение")</x:f>
        <x:v>47720</x:v>
      </x:c>
      <x:c r="H31" s="13" t="n">
        <x:f>SUMIFS('Закупка'!$K$9:$K$1925,'Закупка'!$A$9:$A$1925,$A31,'Закупка'!$C$9:$C$1925,"Помещение")</x:f>
        <x:v>168450</x:v>
      </x:c>
      <x:c r="I31" s="13" t="n">
        <x:f>SUMIFS('Закупка'!$J$9:$J$1925,'Закупка'!$A$9:$A$1925,$A31,'Закупка'!$C$9:$C$1925,"Запуск")</x:f>
        <x:v>22500</x:v>
      </x:c>
      <x:c r="J31" s="13" t="n">
        <x:f>SUMIFS('Закупка'!$K$9:$K$1925,'Закупка'!$A$9:$A$1925,$A31,'Закупка'!$C$9:$C$1925,"Запуск")</x:f>
        <x:v>130000</x:v>
      </x:c>
      <x:c r="K31" s="23" t="n">
        <x:v>21</x:v>
      </x:c>
      <x:c r="L31" s="23" t="n">
        <x:v>28</x:v>
      </x:c>
      <x:c r="M31" s="9" t="str">
        <x:v>2304GB VRAM</x:v>
      </x:c>
      <x:c r="N31" s="9" t="str">
        <x:f>IF(COUNTIFS('Закупка'!$A$9:$A$1925,$A31,'Закупка'!$O$9:$O$1925,"Уточнить цену/количество")&gt;0,"Есть пропуски цены","Проверить топологию и запуск")</x:f>
        <x:v>Проверить топологию и запуск</x:v>
      </x:c>
      <x:c r="O31" s="12" t="n">
        <x:v>30</x:v>
      </x:c>
      <x:c r="P31" s="12" t="n">
        <x:v>30</x:v>
      </x:c>
      <x:c r="Q31" s="9" t="str">
        <x:v>K3 на распределённой PCIe-системе. Карта Server Edition имеет пассивное охлаждение. Устанавливать только в квалифицированный GPU-сервер. Количество памяти само по себе не подтверждает поддержку K3.</x:v>
      </x:c>
      <x:c r="R31" s="12" t="n">
        <x:f>ROUNDUP(K31*1.08+L31/3+0.5,0)</x:f>
        <x:v>33</x:v>
      </x:c>
    </x:row>
    <x:row r="32" ht="59" customHeight="1">
      <x:c r="A32" s="3" t="str">
        <x:v>B7.3</x:v>
      </x:c>
      <x:c r="B32" s="9" t="str">
        <x:v>32×RTX PRO 6000 Server, 4 узла</x:v>
      </x:c>
      <x:c r="C32" s="24" t="n">
        <x:f>IF(N32="Есть пропуски цены","",SUM(E32,G32,I32))</x:f>
        <x:v>622646</x:v>
      </x:c>
      <x:c r="D32" s="24" t="n">
        <x:f>IF(N32="Есть пропуски цены","",SUM(F32,H32,J32))</x:f>
        <x:v>1322010</x:v>
      </x:c>
      <x:c r="E32" s="13" t="n">
        <x:f>SUMIFS('Закупка'!$J$9:$J$1925,'Закупка'!$A$9:$A$1925,$A32,'Закупка'!$C$9:$C$1925,"Оборудование")</x:f>
        <x:v>538046</x:v>
      </x:c>
      <x:c r="F32" s="13" t="n">
        <x:f>SUMIFS('Закупка'!$K$9:$K$1925,'Закупка'!$A$9:$A$1925,$A32,'Закупка'!$C$9:$C$1925,"Оборудование")</x:f>
        <x:v>937000</x:v>
      </x:c>
      <x:c r="G32" s="13" t="n">
        <x:f>SUMIFS('Закупка'!$J$9:$J$1925,'Закупка'!$A$9:$A$1925,$A32,'Закупка'!$C$9:$C$1925,"Помещение")</x:f>
        <x:v>62100</x:v>
      </x:c>
      <x:c r="H32" s="13" t="n">
        <x:f>SUMIFS('Закупка'!$K$9:$K$1925,'Закупка'!$A$9:$A$1925,$A32,'Закупка'!$C$9:$C$1925,"Помещение")</x:f>
        <x:v>255010</x:v>
      </x:c>
      <x:c r="I32" s="13" t="n">
        <x:f>SUMIFS('Закупка'!$J$9:$J$1925,'Закупка'!$A$9:$A$1925,$A32,'Закупка'!$C$9:$C$1925,"Запуск")</x:f>
        <x:v>22500</x:v>
      </x:c>
      <x:c r="J32" s="13" t="n">
        <x:f>SUMIFS('Закупка'!$K$9:$K$1925,'Закупка'!$A$9:$A$1925,$A32,'Закупка'!$C$9:$C$1925,"Запуск")</x:f>
        <x:v>130000</x:v>
      </x:c>
      <x:c r="K32" s="23" t="n">
        <x:v>27</x:v>
      </x:c>
      <x:c r="L32" s="23" t="n">
        <x:v>36</x:v>
      </x:c>
      <x:c r="M32" s="9" t="str">
        <x:v>3072GB VRAM</x:v>
      </x:c>
      <x:c r="N32" s="9" t="str">
        <x:f>IF(COUNTIFS('Закупка'!$A$9:$A$1925,$A32,'Закупка'!$O$9:$O$1925,"Уточнить цену/количество")&gt;0,"Есть пропуски цены","Проверить топологию и запуск")</x:f>
        <x:v>Проверить топологию и запуск</x:v>
      </x:c>
      <x:c r="O32" s="12" t="n">
        <x:v>45</x:v>
      </x:c>
      <x:c r="P32" s="12" t="n">
        <x:v>40</x:v>
      </x:c>
      <x:c r="Q32" s="9" t="str">
        <x:v>K3 на распределённой PCIe-системе. Карта Server Edition имеет пассивное охлаждение. Устанавливать только в квалифицированный GPU-сервер. Количество памяти само по себе не подтверждает поддержку K3.</x:v>
      </x:c>
      <x:c r="R32" s="12" t="n">
        <x:f>ROUNDUP(K32*1.08+L32/3+0.5,0)</x:f>
        <x:v>42</x:v>
      </x:c>
    </x:row>
    <x:row r="33" ht="59" customHeight="1">
      <x:c r="A33" s="3" t="str">
        <x:v>B8.1</x:v>
      </x:c>
      <x:c r="B33" s="9" t="str">
        <x:v>56×RTX 5090 32GB, 14 узлов по 4 карты</x:v>
      </x:c>
      <x:c r="C33" s="24" t="n">
        <x:f>IF(N33="Есть пропуски цены","",SUM(E33,G33,I33))</x:f>
        <x:v>583786</x:v>
      </x:c>
      <x:c r="D33" s="24" t="n">
        <x:f>IF(N33="Есть пропуски цены","",SUM(F33,H33,J33))</x:f>
        <x:v>1385230</x:v>
      </x:c>
      <x:c r="E33" s="13" t="n">
        <x:f>SUMIFS('Закупка'!$J$9:$J$1925,'Закупка'!$A$9:$A$1925,$A33,'Закупка'!$C$9:$C$1925,"Оборудование")</x:f>
        <x:v>462396</x:v>
      </x:c>
      <x:c r="F33" s="13" t="n">
        <x:f>SUMIFS('Закупка'!$K$9:$K$1925,'Закупка'!$A$9:$A$1925,$A33,'Закупка'!$C$9:$C$1925,"Оборудование")</x:f>
        <x:v>906000</x:v>
      </x:c>
      <x:c r="G33" s="13" t="n">
        <x:f>SUMIFS('Закупка'!$J$9:$J$1925,'Закупка'!$A$9:$A$1925,$A33,'Закупка'!$C$9:$C$1925,"Помещение")</x:f>
        <x:v>98890</x:v>
      </x:c>
      <x:c r="H33" s="13" t="n">
        <x:f>SUMIFS('Закупка'!$K$9:$K$1925,'Закупка'!$A$9:$A$1925,$A33,'Закупка'!$C$9:$C$1925,"Помещение")</x:f>
        <x:v>349230</x:v>
      </x:c>
      <x:c r="I33" s="13" t="n">
        <x:f>SUMIFS('Закупка'!$J$9:$J$1925,'Закупка'!$A$9:$A$1925,$A33,'Закупка'!$C$9:$C$1925,"Запуск")</x:f>
        <x:v>22500</x:v>
      </x:c>
      <x:c r="J33" s="13" t="n">
        <x:f>SUMIFS('Закупка'!$K$9:$K$1925,'Закупка'!$A$9:$A$1925,$A33,'Закупка'!$C$9:$C$1925,"Запуск")</x:f>
        <x:v>130000</x:v>
      </x:c>
      <x:c r="K33" s="23" t="n">
        <x:v>48</x:v>
      </x:c>
      <x:c r="L33" s="23" t="n">
        <x:v>63</x:v>
      </x:c>
      <x:c r="M33" s="9" t="str">
        <x:v>1792GB VRAM</x:v>
      </x:c>
      <x:c r="N33" s="9" t="str">
        <x:f>IF(COUNTIFS('Закупка'!$A$9:$A$1925,$A33,'Закупка'!$O$9:$O$1925,"Уточнить цену/количество")&gt;0,"Есть пропуски цены","Сначала прототип на 4 картах")</x:f>
        <x:v>Сначала прототип на 4 картах</x:v>
      </x:c>
      <x:c r="O33" s="12" t="n">
        <x:v>50</x:v>
      </x:c>
      <x:c r="P33" s="12" t="n">
        <x:v>60</x:v>
      </x:c>
      <x:c r="Q33" s="9" t="str">
        <x:v>Опытный кластер K3. Компоновка четырёх карт, питание, охлаждение и обмен требуют OEM-проверки. Для R9700 также проверить ROCm и нужные операции K3. Эта спецификация является бюджетом прототипа.</x:v>
      </x:c>
      <x:c r="R33" s="12" t="n">
        <x:f>ROUNDUP(K33*1.08+L33/3+0.5,0)</x:f>
        <x:v>74</x:v>
      </x:c>
    </x:row>
    <x:row r="34" ht="59" customHeight="1">
      <x:c r="A34" s="3" t="str">
        <x:v>B8.2</x:v>
      </x:c>
      <x:c r="B34" s="9" t="str">
        <x:v>64×Radeon AI PRO R9700 32GB, 16 узлов по 4 карты</x:v>
      </x:c>
      <x:c r="C34" s="24" t="n">
        <x:f>IF(N34="Есть пропуски цены","",SUM(E34,G34,I34))</x:f>
        <x:v>559848</x:v>
      </x:c>
      <x:c r="D34" s="24" t="n">
        <x:f>IF(N34="Есть пропуски цены","",SUM(F34,H34,J34))</x:f>
        <x:v>1326740</x:v>
      </x:c>
      <x:c r="E34" s="13" t="n">
        <x:f>SUMIFS('Закупка'!$J$9:$J$1925,'Закупка'!$A$9:$A$1925,$A34,'Закупка'!$C$9:$C$1925,"Оборудование")</x:f>
        <x:v>446628</x:v>
      </x:c>
      <x:c r="F34" s="13" t="n">
        <x:f>SUMIFS('Закупка'!$K$9:$K$1925,'Закупка'!$A$9:$A$1925,$A34,'Закупка'!$C$9:$C$1925,"Оборудование")</x:f>
        <x:v>864480</x:v>
      </x:c>
      <x:c r="G34" s="13" t="n">
        <x:f>SUMIFS('Закупка'!$J$9:$J$1925,'Закупка'!$A$9:$A$1925,$A34,'Закупка'!$C$9:$C$1925,"Помещение")</x:f>
        <x:v>90720</x:v>
      </x:c>
      <x:c r="H34" s="13" t="n">
        <x:f>SUMIFS('Закупка'!$K$9:$K$1925,'Закупка'!$A$9:$A$1925,$A34,'Закупка'!$C$9:$C$1925,"Помещение")</x:f>
        <x:v>332260</x:v>
      </x:c>
      <x:c r="I34" s="13" t="n">
        <x:f>SUMIFS('Закупка'!$J$9:$J$1925,'Закупка'!$A$9:$A$1925,$A34,'Закупка'!$C$9:$C$1925,"Запуск")</x:f>
        <x:v>22500</x:v>
      </x:c>
      <x:c r="J34" s="13" t="n">
        <x:f>SUMIFS('Закупка'!$K$9:$K$1925,'Закупка'!$A$9:$A$1925,$A34,'Закупка'!$C$9:$C$1925,"Запуск")</x:f>
        <x:v>130000</x:v>
      </x:c>
      <x:c r="K34" s="23" t="n">
        <x:v>33</x:v>
      </x:c>
      <x:c r="L34" s="23" t="n">
        <x:v>43</x:v>
      </x:c>
      <x:c r="M34" s="9" t="str">
        <x:v>2048GB VRAM</x:v>
      </x:c>
      <x:c r="N34" s="9" t="str">
        <x:f>IF(COUNTIFS('Закупка'!$A$9:$A$1925,$A34,'Закупка'!$O$9:$O$1925,"Уточнить цену/количество")&gt;0,"Есть пропуски цены","Сначала прототип на 4 картах")</x:f>
        <x:v>Сначала прототип на 4 картах</x:v>
      </x:c>
      <x:c r="O34" s="12" t="n">
        <x:v>50</x:v>
      </x:c>
      <x:c r="P34" s="12" t="n">
        <x:v>60</x:v>
      </x:c>
      <x:c r="Q34" s="9" t="str">
        <x:v>Опытный кластер K3. Компоновка четырёх карт, питание, охлаждение и обмен требуют OEM-проверки. Для R9700 также проверить ROCm и нужные операции K3. Эта спецификация является бюджетом прототипа.</x:v>
      </x:c>
      <x:c r="R34" s="12" t="n">
        <x:f>ROUNDUP(K34*1.08+L34/3+0.5,0)</x:f>
        <x:v>51</x:v>
      </x:c>
    </x:row>
    <x:row r="35" ht="44" customHeight="1">
      <x:c r="A35" s="3" t="str">
        <x:v>B9</x:v>
      </x:c>
      <x:c r="B35" s="9" t="str">
        <x:v>CPU-сервер с 3TB RAM, без GPU</x:v>
      </x:c>
      <x:c r="C35" s="24" t="n">
        <x:f>IF(N35="Есть пропуски цены","",SUM(E35,G35,I35))</x:f>
        <x:v>83578</x:v>
      </x:c>
      <x:c r="D35" s="24" t="n">
        <x:f>IF(N35="Есть пропуски цены","",SUM(F35,H35,J35))</x:f>
        <x:v>276250</x:v>
      </x:c>
      <x:c r="E35" s="13" t="n">
        <x:f>SUMIFS('Закупка'!$J$9:$J$1925,'Закупка'!$A$9:$A$1925,$A35,'Закупка'!$C$9:$C$1925,"Оборудование")</x:f>
        <x:v>48878</x:v>
      </x:c>
      <x:c r="F35" s="13" t="n">
        <x:f>SUMIFS('Закупка'!$K$9:$K$1925,'Закупка'!$A$9:$A$1925,$A35,'Закупка'!$C$9:$C$1925,"Оборудование")</x:f>
        <x:v>106380</x:v>
      </x:c>
      <x:c r="G35" s="13" t="n">
        <x:f>SUMIFS('Закупка'!$J$9:$J$1925,'Закупка'!$A$9:$A$1925,$A35,'Закупка'!$C$9:$C$1925,"Помещение")</x:f>
        <x:v>12200</x:v>
      </x:c>
      <x:c r="H35" s="13" t="n">
        <x:f>SUMIFS('Закупка'!$K$9:$K$1925,'Закупка'!$A$9:$A$1925,$A35,'Закупка'!$C$9:$C$1925,"Помещение")</x:f>
        <x:v>39870</x:v>
      </x:c>
      <x:c r="I35" s="13" t="n">
        <x:f>SUMIFS('Закупка'!$J$9:$J$1925,'Закупка'!$A$9:$A$1925,$A35,'Закупка'!$C$9:$C$1925,"Запуск")</x:f>
        <x:v>22500</x:v>
      </x:c>
      <x:c r="J35" s="13" t="n">
        <x:f>SUMIFS('Закупка'!$K$9:$K$1925,'Закупка'!$A$9:$A$1925,$A35,'Закупка'!$C$9:$C$1925,"Запуск")</x:f>
        <x:v>130000</x:v>
      </x:c>
      <x:c r="K35" s="23" t="n">
        <x:v>2.2</x:v>
      </x:c>
      <x:c r="L35" s="23" t="n">
        <x:v>3</x:v>
      </x:c>
      <x:c r="M35" s="9" t="str">
        <x:v>3TB DDR5 RAM</x:v>
      </x:c>
      <x:c r="N35" s="9" t="str">
        <x:f>IF(COUNTIFS('Закупка'!$A$9:$A$1925,$A35,'Закупка'!$O$9:$O$1925,"Уточнить цену/количество")&gt;0,"Есть пропуски цены","Запуск K3 только на CPU не подтверждён")</x:f>
        <x:v>Запуск K3 только на CPU не подтверждён</x:v>
      </x:c>
      <x:c r="O35" s="12" t="n">
        <x:v>12</x:v>
      </x:c>
      <x:c r="P35" s="12" t="n">
        <x:v>5</x:v>
      </x:c>
      <x:c r="Q35" s="9" t="str">
        <x:v>Размещение весов в RAM, опыт CPU-запуска. Обычная RAM не заменяет HBM по скорости. Сначала проверить работоспособность и задержку.</x:v>
      </x:c>
      <x:c r="R35" s="12" t="n">
        <x:f>ROUNDUP(K35*1.08+L35/3+0.5,0)</x:f>
        <x:v>4</x:v>
      </x:c>
    </x:row>
    <x:row r="36" ht="44" customHeight="1">
      <x:c r="A36" s="3" t="str">
        <x:v>B10.1</x:v>
      </x:c>
      <x:c r="B36" s="9" t="str">
        <x:v>SSD-перенос, 1×RTX PRO 6000, 512GB RAM</x:v>
      </x:c>
      <x:c r="C36" s="24" t="n">
        <x:f>IF(N36="Есть пропуски цены","",SUM(E36,G36,I36))</x:f>
        <x:v>43118</x:v>
      </x:c>
      <x:c r="D36" s="24" t="n">
        <x:f>IF(N36="Есть пропуски цены","",SUM(F36,H36,J36))</x:f>
        <x:v>107990</x:v>
      </x:c>
      <x:c r="E36" s="13" t="n">
        <x:f>SUMIFS('Закупка'!$J$9:$J$1925,'Закупка'!$A$9:$A$1925,$A36,'Закупка'!$C$9:$C$1925,"Оборудование")</x:f>
        <x:v>28238</x:v>
      </x:c>
      <x:c r="F36" s="13" t="n">
        <x:f>SUMIFS('Закупка'!$K$9:$K$1925,'Закупка'!$A$9:$A$1925,$A36,'Закупка'!$C$9:$C$1925,"Оборудование")</x:f>
        <x:v>47970</x:v>
      </x:c>
      <x:c r="G36" s="13" t="n">
        <x:f>SUMIFS('Закупка'!$J$9:$J$1925,'Закупка'!$A$9:$A$1925,$A36,'Закупка'!$C$9:$C$1925,"Помещение")</x:f>
        <x:v>8330</x:v>
      </x:c>
      <x:c r="H36" s="13" t="n">
        <x:f>SUMIFS('Закупка'!$K$9:$K$1925,'Закупка'!$A$9:$A$1925,$A36,'Закупка'!$C$9:$C$1925,"Помещение")</x:f>
        <x:v>29720</x:v>
      </x:c>
      <x:c r="I36" s="13" t="n">
        <x:f>SUMIFS('Закупка'!$J$9:$J$1925,'Закупка'!$A$9:$A$1925,$A36,'Закупка'!$C$9:$C$1925,"Запуск")</x:f>
        <x:v>6550</x:v>
      </x:c>
      <x:c r="J36" s="13" t="n">
        <x:f>SUMIFS('Закупка'!$K$9:$K$1925,'Закупка'!$A$9:$A$1925,$A36,'Закупка'!$C$9:$C$1925,"Запуск")</x:f>
        <x:v>30300</x:v>
      </x:c>
      <x:c r="K36" s="23" t="n">
        <x:v>1.6</x:v>
      </x:c>
      <x:c r="L36" s="23" t="n">
        <x:v>3</x:v>
      </x:c>
      <x:c r="M36" s="9" t="str">
        <x:v>96GB VRAM</x:v>
      </x:c>
      <x:c r="N36" s="9" t="str">
        <x:f>IF(COUNTIFS('Закупка'!$A$9:$A$1925,$A36,'Закупка'!$O$9:$O$1925,"Уточнить цену/количество")&gt;0,"Есть пропуски цены","Исследовательский перенос весов")</x:f>
        <x:v>Исследовательский перенос весов</x:v>
      </x:c>
      <x:c r="O36" s="12" t="n">
        <x:v>12</x:v>
      </x:c>
      <x:c r="P36" s="12" t="n">
        <x:v>3</x:v>
      </x:c>
      <x:c r="Q36" s="9" t="str">
        <x:v>Опыт с переносом весов на SSD. SSD и CXL расширяют хранение/память CPU. Проверенного удобного запуска K3 для этой BOM нет.</x:v>
      </x:c>
      <x:c r="R36" s="12" t="n">
        <x:f>ROUNDUP(K36*1.08+L36/3+0.5,0)</x:f>
        <x:v>4</x:v>
      </x:c>
    </x:row>
    <x:row r="37" ht="44" customHeight="1">
      <x:c r="A37" s="3" t="str">
        <x:v>B10.2</x:v>
      </x:c>
      <x:c r="B37" s="9" t="str">
        <x:v>CXL, 1×RTX PRO 6000, 2TB RAM + 2TB CXL</x:v>
      </x:c>
      <x:c r="C37" s="24" t="n">
        <x:f>IF(N37="Есть пропуски цены","",SUM(E37,G37,I37))</x:f>
        <x:v>112793</x:v>
      </x:c>
      <x:c r="D37" s="24" t="n">
        <x:f>IF(N37="Есть пропуски цены","",SUM(F37,H37,J37))</x:f>
        <x:v>268655</x:v>
      </x:c>
      <x:c r="E37" s="13" t="n">
        <x:f>SUMIFS('Закупка'!$J$9:$J$1925,'Закупка'!$A$9:$A$1925,$A37,'Закупка'!$C$9:$C$1925,"Оборудование")</x:f>
        <x:v>93838</x:v>
      </x:c>
      <x:c r="F37" s="13" t="n">
        <x:f>SUMIFS('Закупка'!$K$9:$K$1925,'Закупка'!$A$9:$A$1925,$A37,'Закупка'!$C$9:$C$1925,"Оборудование")</x:f>
        <x:v>198280</x:v>
      </x:c>
      <x:c r="G37" s="13" t="n">
        <x:f>SUMIFS('Закупка'!$J$9:$J$1925,'Закупка'!$A$9:$A$1925,$A37,'Закупка'!$C$9:$C$1925,"Помещение")</x:f>
        <x:v>12655</x:v>
      </x:c>
      <x:c r="H37" s="13" t="n">
        <x:f>SUMIFS('Закупка'!$K$9:$K$1925,'Закупка'!$A$9:$A$1925,$A37,'Закупка'!$C$9:$C$1925,"Помещение")</x:f>
        <x:v>40975</x:v>
      </x:c>
      <x:c r="I37" s="13" t="n">
        <x:f>SUMIFS('Закупка'!$J$9:$J$1925,'Закупка'!$A$9:$A$1925,$A37,'Закупка'!$C$9:$C$1925,"Запуск")</x:f>
        <x:v>6300</x:v>
      </x:c>
      <x:c r="J37" s="13" t="n">
        <x:f>SUMIFS('Закупка'!$K$9:$K$1925,'Закупка'!$A$9:$A$1925,$A37,'Закупка'!$C$9:$C$1925,"Запуск")</x:f>
        <x:v>29400</x:v>
      </x:c>
      <x:c r="K37" s="23" t="n">
        <x:v>2.5</x:v>
      </x:c>
      <x:c r="L37" s="23" t="n">
        <x:v>4</x:v>
      </x:c>
      <x:c r="M37" s="9" t="str">
        <x:v>96GB VRAM</x:v>
      </x:c>
      <x:c r="N37" s="9" t="str">
        <x:f>IF(COUNTIFS('Закупка'!$A$9:$A$1925,$A37,'Закупка'!$O$9:$O$1925,"Уточнить цену/количество")&gt;0,"Есть пропуски цены","Исследовательский перенос весов")</x:f>
        <x:v>Исследовательский перенос весов</x:v>
      </x:c>
      <x:c r="O37" s="12" t="n">
        <x:v>12</x:v>
      </x:c>
      <x:c r="P37" s="12" t="n">
        <x:v>5</x:v>
      </x:c>
      <x:c r="Q37" s="9" t="str">
        <x:v>Опыт с расширенной памятью CPU. SSD и CXL расширяют хранение/память CPU. Проверенного удобного запуска K3 для этой BOM нет.</x:v>
      </x:c>
      <x:c r="R37" s="12" t="n">
        <x:f>ROUNDUP(K37*1.08+L37/3+0.5,0)</x:f>
        <x:v>5</x:v>
      </x:c>
    </x:row>
    <x:row r="38" ht="59" customHeight="1">
      <x:c r="A38" s="3" t="str">
        <x:v>C1.1</x:v>
      </x:c>
      <x:c r="B38" s="9" t="str">
        <x:v>1×DGX Spark 128GB/4TB</x:v>
      </x:c>
      <x:c r="C38" s="24" t="n">
        <x:f>IF(N38="Есть пропуски цены","",SUM(E38,G38,I38))</x:f>
        <x:v>17108</x:v>
      </x:c>
      <x:c r="D38" s="24" t="n">
        <x:f>IF(N38="Есть пропуски цены","",SUM(F38,H38,J38))</x:f>
        <x:v>45840</x:v>
      </x:c>
      <x:c r="E38" s="13" t="n">
        <x:f>SUMIFS('Закупка'!$J$9:$J$1925,'Закупка'!$A$9:$A$1925,$A38,'Закупка'!$C$9:$C$1925,"Оборудование")</x:f>
        <x:v>8338</x:v>
      </x:c>
      <x:c r="F38" s="13" t="n">
        <x:f>SUMIFS('Закупка'!$K$9:$K$1925,'Закупка'!$A$9:$A$1925,$A38,'Закупка'!$C$9:$C$1925,"Оборудование")</x:f>
        <x:v>13780</x:v>
      </x:c>
      <x:c r="G38" s="13" t="n">
        <x:f>SUMIFS('Закупка'!$J$9:$J$1925,'Закупка'!$A$9:$A$1925,$A38,'Закупка'!$C$9:$C$1925,"Помещение")</x:f>
        <x:v>7470</x:v>
      </x:c>
      <x:c r="H38" s="13" t="n">
        <x:f>SUMIFS('Закупка'!$K$9:$K$1925,'Закупка'!$A$9:$A$1925,$A38,'Закупка'!$C$9:$C$1925,"Помещение")</x:f>
        <x:v>27660</x:v>
      </x:c>
      <x:c r="I38" s="13" t="n">
        <x:f>SUMIFS('Закупка'!$J$9:$J$1925,'Закупка'!$A$9:$A$1925,$A38,'Закупка'!$C$9:$C$1925,"Запуск")</x:f>
        <x:v>1300</x:v>
      </x:c>
      <x:c r="J38" s="13" t="n">
        <x:f>SUMIFS('Закупка'!$K$9:$K$1925,'Закупка'!$A$9:$A$1925,$A38,'Закупка'!$C$9:$C$1925,"Запуск")</x:f>
        <x:v>4400</x:v>
      </x:c>
      <x:c r="K38" s="23" t="n">
        <x:v>0.7</x:v>
      </x:c>
      <x:c r="L38" s="23" t="n">
        <x:v>1</x:v>
      </x:c>
      <x:c r="M38" s="9" t="str">
        <x:v>128GB unified memory</x:v>
      </x:c>
      <x:c r="N38" s="9" t="str">
        <x:f>IF(COUNTIFS('Закупка'!$A$9:$A$1925,$A38,'Закупка'!$O$9:$O$1925,"Уточнить цену/количество")&gt;0,"Есть пропуски цены","Исходная K3 не помещается")</x:f>
        <x:v>Исходная K3 не помещается</x:v>
      </x:c>
      <x:c r="O38" s="12" t="n">
        <x:v>12</x:v>
      </x:c>
      <x:c r="P38" s="12" t="n">
        <x:v>3</x:v>
      </x:c>
      <x:c r="Q38" s="9" t="str">
        <x:v>Меньшие модели и обучение адаптеров. Даже четыре устройства дают 512GB номинально, меньше исходной K3. Для четырёх узлов проверить программу распределения.</x:v>
      </x:c>
      <x:c r="R38" s="12" t="n">
        <x:f>ROUNDUP(K38*1.08+L38/3+0.5,0)</x:f>
        <x:v>2</x:v>
      </x:c>
    </x:row>
    <x:row r="39" ht="59" customHeight="1">
      <x:c r="A39" s="3" t="str">
        <x:v>C1.2</x:v>
      </x:c>
      <x:c r="B39" s="9" t="str">
        <x:v>4×DGX Spark 128GB/4TB</x:v>
      </x:c>
      <x:c r="C39" s="24" t="n">
        <x:f>IF(N39="Есть пропуски цены","",SUM(E39,G39,I39))</x:f>
        <x:v>45024</x:v>
      </x:c>
      <x:c r="D39" s="24" t="n">
        <x:f>IF(N39="Есть пропуски цены","",SUM(F39,H39,J39))</x:f>
        <x:v>110970</x:v>
      </x:c>
      <x:c r="E39" s="13" t="n">
        <x:f>SUMIFS('Закупка'!$J$9:$J$1925,'Закупка'!$A$9:$A$1925,$A39,'Закупка'!$C$9:$C$1925,"Оборудование")</x:f>
        <x:v>30636</x:v>
      </x:c>
      <x:c r="F39" s="13" t="n">
        <x:f>SUMIFS('Закупка'!$K$9:$K$1925,'Закупка'!$A$9:$A$1925,$A39,'Закупка'!$C$9:$C$1925,"Оборудование")</x:f>
        <x:v>52400</x:v>
      </x:c>
      <x:c r="G39" s="13" t="n">
        <x:f>SUMIFS('Закупка'!$J$9:$J$1925,'Закупка'!$A$9:$A$1925,$A39,'Закупка'!$C$9:$C$1925,"Помещение")</x:f>
        <x:v>8088</x:v>
      </x:c>
      <x:c r="H39" s="13" t="n">
        <x:f>SUMIFS('Закупка'!$K$9:$K$1925,'Закупка'!$A$9:$A$1925,$A39,'Закупка'!$C$9:$C$1925,"Помещение")</x:f>
        <x:v>29170</x:v>
      </x:c>
      <x:c r="I39" s="13" t="n">
        <x:f>SUMIFS('Закупка'!$J$9:$J$1925,'Закупка'!$A$9:$A$1925,$A39,'Закупка'!$C$9:$C$1925,"Запуск")</x:f>
        <x:v>6300</x:v>
      </x:c>
      <x:c r="J39" s="13" t="n">
        <x:f>SUMIFS('Закупка'!$K$9:$K$1925,'Закупка'!$A$9:$A$1925,$A39,'Закупка'!$C$9:$C$1925,"Запуск")</x:f>
        <x:v>29400</x:v>
      </x:c>
      <x:c r="K39" s="23" t="n">
        <x:v>1.4</x:v>
      </x:c>
      <x:c r="L39" s="23" t="n">
        <x:v>2</x:v>
      </x:c>
      <x:c r="M39" s="9" t="str">
        <x:v>512GB unified memory</x:v>
      </x:c>
      <x:c r="N39" s="9" t="str">
        <x:f>IF(COUNTIFS('Закупка'!$A$9:$A$1925,$A39,'Закупка'!$O$9:$O$1925,"Уточнить цену/количество")&gt;0,"Есть пропуски цены","Исходная K3 не помещается")</x:f>
        <x:v>Исходная K3 не помещается</x:v>
      </x:c>
      <x:c r="O39" s="12" t="n">
        <x:v>12</x:v>
      </x:c>
      <x:c r="P39" s="12" t="n">
        <x:v>3</x:v>
      </x:c>
      <x:c r="Q39" s="9" t="str">
        <x:v>Меньшие модели и обучение адаптеров. Даже четыре устройства дают 512GB номинально, меньше исходной K3. Для четырёх узлов проверить программу распределения.</x:v>
      </x:c>
      <x:c r="R39" s="12" t="n">
        <x:f>ROUNDUP(K39*1.08+L39/3+0.5,0)</x:f>
        <x:v>3</x:v>
      </x:c>
    </x:row>
    <x:row r="40" ht="59" customHeight="1">
      <x:c r="A40" s="3" t="str">
        <x:v>C2</x:v>
      </x:c>
      <x:c r="B40" s="9" t="str">
        <x:v>DGX Station GB300</x:v>
      </x:c>
      <x:c r="C40" s="24" t="n">
        <x:f>IF(N40="Есть пропуски цены","",SUM(E40,G40,I40))</x:f>
        <x:v>85068</x:v>
      </x:c>
      <x:c r="D40" s="24" t="n">
        <x:f>IF(N40="Есть пропуски цены","",SUM(F40,H40,J40))</x:f>
        <x:v>196100</x:v>
      </x:c>
      <x:c r="E40" s="13" t="n">
        <x:f>SUMIFS('Закупка'!$J$9:$J$1925,'Закупка'!$A$9:$A$1925,$A40,'Закупка'!$C$9:$C$1925,"Оборудование")</x:f>
        <x:v>73838</x:v>
      </x:c>
      <x:c r="F40" s="13" t="n">
        <x:f>SUMIFS('Закупка'!$K$9:$K$1925,'Закупка'!$A$9:$A$1925,$A40,'Закупка'!$C$9:$C$1925,"Оборудование")</x:f>
        <x:v>158280</x:v>
      </x:c>
      <x:c r="G40" s="13" t="n">
        <x:f>SUMIFS('Закупка'!$J$9:$J$1925,'Закупка'!$A$9:$A$1925,$A40,'Закупка'!$C$9:$C$1925,"Помещение")</x:f>
        <x:v>9930</x:v>
      </x:c>
      <x:c r="H40" s="13" t="n">
        <x:f>SUMIFS('Закупка'!$K$9:$K$1925,'Закупка'!$A$9:$A$1925,$A40,'Закупка'!$C$9:$C$1925,"Помещение")</x:f>
        <x:v>33420</x:v>
      </x:c>
      <x:c r="I40" s="13" t="n">
        <x:f>SUMIFS('Закупка'!$J$9:$J$1925,'Закупка'!$A$9:$A$1925,$A40,'Закупка'!$C$9:$C$1925,"Запуск")</x:f>
        <x:v>1300</x:v>
      </x:c>
      <x:c r="J40" s="13" t="n">
        <x:f>SUMIFS('Закупка'!$K$9:$K$1925,'Закупка'!$A$9:$A$1925,$A40,'Закупка'!$C$9:$C$1925,"Запуск")</x:f>
        <x:v>4400</x:v>
      </x:c>
      <x:c r="K40" s="23" t="n">
        <x:v>2</x:v>
      </x:c>
      <x:c r="L40" s="23" t="n">
        <x:v>3</x:v>
      </x:c>
      <x:c r="M40" s="9" t="str">
        <x:v>252GB HBM + 496GB RAM</x:v>
      </x:c>
      <x:c r="N40" s="9" t="str">
        <x:f>IF(COUNTIFS('Закупка'!$A$9:$A$1925,$A40,'Закупка'!$O$9:$O$1925,"Уточнить цену/количество")&gt;0,"Есть пропуски цены","Исходная K3 не помещается")</x:f>
        <x:v>Исходная K3 не помещается</x:v>
      </x:c>
      <x:c r="O40" s="12" t="n">
        <x:v>14</x:v>
      </x:c>
      <x:c r="P40" s="12" t="n">
        <x:v>5</x:v>
      </x:c>
      <x:c r="Q40" s="9" t="str">
        <x:v>Меньшие модели, документы и дообучение. 748GB состоит из двух разных видов памяти. Нельзя считать весь объём памятью GPU с одинаковой скоростью.</x:v>
      </x:c>
      <x:c r="R40" s="12" t="n">
        <x:f>ROUNDUP(K40*1.08+L40/3+0.5,0)</x:f>
        <x:v>4</x:v>
      </x:c>
    </x:row>
    <x:row r="41" ht="59" customHeight="1">
      <x:c r="A41" s="3" t="str">
        <x:v>C3</x:v>
      </x:c>
      <x:c r="B41" s="9" t="str">
        <x:v>4×Atlas 800 A3, Ascend</x:v>
      </x:c>
      <x:c r="C41" s="24" t="n">
        <x:f>IF(N41="Есть пропуски цены","",SUM(E41,G41,I41))</x:f>
        <x:v>1569586</x:v>
      </x:c>
      <x:c r="D41" s="24" t="n">
        <x:f>IF(N41="Есть пропуски цены","",SUM(F41,H41,J41))</x:f>
        <x:v>3727510</x:v>
      </x:c>
      <x:c r="E41" s="13" t="n">
        <x:f>SUMIFS('Закупка'!$J$9:$J$1925,'Закупка'!$A$9:$A$1925,$A41,'Закупка'!$C$9:$C$1925,"Оборудование")</x:f>
        <x:v>1463886</x:v>
      </x:c>
      <x:c r="F41" s="13" t="n">
        <x:f>SUMIFS('Закупка'!$K$9:$K$1925,'Закупка'!$A$9:$A$1925,$A41,'Закупка'!$C$9:$C$1925,"Оборудование")</x:f>
        <x:v>3358400</x:v>
      </x:c>
      <x:c r="G41" s="13" t="n">
        <x:f>SUMIFS('Закупка'!$J$9:$J$1925,'Закупка'!$A$9:$A$1925,$A41,'Закупка'!$C$9:$C$1925,"Помещение")</x:f>
        <x:v>98200</x:v>
      </x:c>
      <x:c r="H41" s="13" t="n">
        <x:f>SUMIFS('Закупка'!$K$9:$K$1925,'Закупка'!$A$9:$A$1925,$A41,'Закупка'!$C$9:$C$1925,"Помещение")</x:f>
        <x:v>339110</x:v>
      </x:c>
      <x:c r="I41" s="13" t="n">
        <x:f>SUMIFS('Закупка'!$J$9:$J$1925,'Закупка'!$A$9:$A$1925,$A41,'Закупка'!$C$9:$C$1925,"Запуск")</x:f>
        <x:v>7500</x:v>
      </x:c>
      <x:c r="J41" s="13" t="n">
        <x:f>SUMIFS('Закупка'!$K$9:$K$1925,'Закупка'!$A$9:$A$1925,$A41,'Закупка'!$C$9:$C$1925,"Запуск")</x:f>
        <x:v>30000</x:v>
      </x:c>
      <x:c r="K41" s="23" t="n">
        <x:v>56</x:v>
      </x:c>
      <x:c r="L41" s="23" t="n">
        <x:v>73</x:v>
      </x:c>
      <x:c r="M41" s="9" t="str">
        <x:v>64 логических NPU по инструкции</x:v>
      </x:c>
      <x:c r="N41" s="9" t="str">
        <x:f>IF(COUNTIFS('Закупка'!$A$9:$A$1925,$A41,'Закупка'!$O$9:$O$1925,"Уточнить цену/количество")&gt;0,"Есть пропуски цены","Запуск описан, состав по OEM")</x:f>
        <x:v>Запуск описан, состав по OEM</x:v>
      </x:c>
      <x:c r="O41" s="12" t="n">
        <x:v>45</x:v>
      </x:c>
      <x:c r="P41" s="12" t="n">
        <x:v>80</x:v>
      </x:c>
      <x:c r="Q41" s="9" t="str">
        <x:v>K3 W4A8 по инструкции vLLM Ascend. 16 логических NPU на узел не означает 16 физических модулей. Физический состав и объём памяти должен подтвердить OEM.</x:v>
      </x:c>
      <x:c r="R41" s="12" t="n">
        <x:f>ROUNDUP(K41*1.08+L41/3+0.5,0)</x:f>
        <x:v>86</x:v>
      </x:c>
    </x:row>
    <x:row r="42" ht="59" customHeight="1">
      <x:c r="A42" s="3" t="str">
        <x:v>C4</x:v>
      </x:c>
      <x:c r="B42" s="9" t="str">
        <x:v>16×Gaudi 3, два узла по восемь</x:v>
      </x:c>
      <x:c r="C42" s="24" t="n">
        <x:f>IF(N42="Есть пропуски цены","",SUM(E42,G42,I42))</x:f>
        <x:v>457949</x:v>
      </x:c>
      <x:c r="D42" s="24" t="n">
        <x:f>IF(N42="Есть пропуски цены","",SUM(F42,H42,J42))</x:f>
        <x:v>1014010</x:v>
      </x:c>
      <x:c r="E42" s="13" t="n">
        <x:f>SUMIFS('Закупка'!$J$9:$J$1925,'Закупка'!$A$9:$A$1925,$A42,'Закупка'!$C$9:$C$1925,"Оборудование")</x:f>
        <x:v>388854</x:v>
      </x:c>
      <x:c r="F42" s="13" t="n">
        <x:f>SUMIFS('Закупка'!$K$9:$K$1925,'Закупка'!$A$9:$A$1925,$A42,'Закупка'!$C$9:$C$1925,"Оборудование")</x:f>
        <x:v>718320</x:v>
      </x:c>
      <x:c r="G42" s="13" t="n">
        <x:f>SUMIFS('Закупка'!$J$9:$J$1925,'Закупка'!$A$9:$A$1925,$A42,'Закупка'!$C$9:$C$1925,"Помещение")</x:f>
        <x:v>46595</x:v>
      </x:c>
      <x:c r="H42" s="13" t="n">
        <x:f>SUMIFS('Закупка'!$K$9:$K$1925,'Закупка'!$A$9:$A$1925,$A42,'Закупка'!$C$9:$C$1925,"Помещение")</x:f>
        <x:v>165690</x:v>
      </x:c>
      <x:c r="I42" s="13" t="n">
        <x:f>SUMIFS('Закупка'!$J$9:$J$1925,'Закупка'!$A$9:$A$1925,$A42,'Закупка'!$C$9:$C$1925,"Запуск")</x:f>
        <x:v>22500</x:v>
      </x:c>
      <x:c r="J42" s="13" t="n">
        <x:f>SUMIFS('Закупка'!$K$9:$K$1925,'Закупка'!$A$9:$A$1925,$A42,'Закупка'!$C$9:$C$1925,"Запуск")</x:f>
        <x:v>130000</x:v>
      </x:c>
      <x:c r="K42" s="23" t="n">
        <x:v>20</x:v>
      </x:c>
      <x:c r="L42" s="23" t="n">
        <x:v>26</x:v>
      </x:c>
      <x:c r="M42" s="9" t="str">
        <x:v>2.048TB HBM</x:v>
      </x:c>
      <x:c r="N42" s="9" t="str">
        <x:f>IF(COUNTIFS('Закупка'!$A$9:$A$1925,$A42,'Закупка'!$O$9:$O$1925,"Уточнить цену/количество")&gt;0,"Есть пропуски цены","K3 на Gaudi не подтверждена")</x:f>
        <x:v>K3 на Gaudi не подтверждена</x:v>
      </x:c>
      <x:c r="O42" s="12" t="n">
        <x:v>30</x:v>
      </x:c>
      <x:c r="P42" s="12" t="n">
        <x:v>30</x:v>
      </x:c>
      <x:c r="Q42" s="9" t="str">
        <x:v>Эксперимент с переносом K3. Номинальная память достаточна для оценки. Поддержка операций, формат весов и распределение K3 не подтверждены.</x:v>
      </x:c>
      <x:c r="R42" s="12" t="n">
        <x:f>ROUNDUP(K42*1.08+L42/3+0.5,0)</x:f>
        <x:v>31</x:v>
      </x:c>
    </x:row>
    <x:row r="43" ht="44" customHeight="1">
      <x:c r="A43" s="3" t="str">
        <x:v>C5.1</x:v>
      </x:c>
      <x:c r="B43" s="9" t="str">
        <x:v>Свой помощник, 1×RTX PRO 6000</x:v>
      </x:c>
      <x:c r="C43" s="24" t="n">
        <x:f>IF(N43="Есть пропуски цены","",SUM(E43,G43,I43))</x:f>
        <x:v>35358</x:v>
      </x:c>
      <x:c r="D43" s="24" t="n">
        <x:f>IF(N43="Есть пропуски цены","",SUM(F43,H43,J43))</x:f>
        <x:v>83440</x:v>
      </x:c>
      <x:c r="E43" s="13" t="n">
        <x:f>SUMIFS('Закупка'!$J$9:$J$1925,'Закупка'!$A$9:$A$1925,$A43,'Закупка'!$C$9:$C$1925,"Оборудование")</x:f>
        <x:v>22978</x:v>
      </x:c>
      <x:c r="F43" s="13" t="n">
        <x:f>SUMIFS('Закупка'!$K$9:$K$1925,'Закупка'!$A$9:$A$1925,$A43,'Закупка'!$C$9:$C$1925,"Оборудование")</x:f>
        <x:v>37920</x:v>
      </x:c>
      <x:c r="G43" s="13" t="n">
        <x:f>SUMIFS('Закупка'!$J$9:$J$1925,'Закупка'!$A$9:$A$1925,$A43,'Закупка'!$C$9:$C$1925,"Помещение")</x:f>
        <x:v>8330</x:v>
      </x:c>
      <x:c r="H43" s="13" t="n">
        <x:f>SUMIFS('Закупка'!$K$9:$K$1925,'Закупка'!$A$9:$A$1925,$A43,'Закупка'!$C$9:$C$1925,"Помещение")</x:f>
        <x:v>29720</x:v>
      </x:c>
      <x:c r="I43" s="13" t="n">
        <x:f>SUMIFS('Закупка'!$J$9:$J$1925,'Закупка'!$A$9:$A$1925,$A43,'Закупка'!$C$9:$C$1925,"Запуск")</x:f>
        <x:v>4050</x:v>
      </x:c>
      <x:c r="J43" s="13" t="n">
        <x:f>SUMIFS('Закупка'!$K$9:$K$1925,'Закупка'!$A$9:$A$1925,$A43,'Закупка'!$C$9:$C$1925,"Запуск")</x:f>
        <x:v>15800</x:v>
      </x:c>
      <x:c r="K43" s="23" t="n">
        <x:v>1.6</x:v>
      </x:c>
      <x:c r="L43" s="23" t="n">
        <x:v>3</x:v>
      </x:c>
      <x:c r="M43" s="9" t="str">
        <x:v>96GB VRAM</x:v>
      </x:c>
      <x:c r="N43" s="9" t="str">
        <x:f>IF(COUNTIFS('Закупка'!$A$9:$A$1925,$A43,'Закупка'!$O$9:$O$1925,"Уточнить цену/количество")&gt;0,"Есть пропуски цены","Меньшая модель")</x:f>
        <x:v>Меньшая модель</x:v>
      </x:c>
      <x:c r="O43" s="12" t="n">
        <x:v>12</x:v>
      </x:c>
      <x:c r="P43" s="12" t="n">
        <x:v>3</x:v>
      </x:c>
      <x:c r="Q43" s="9" t="str">
        <x:v>Модель 8–32B, документы, LoRA. Для собственной небольшой модели и LoRA. K3 целиком в VRAM этой сборки не помещается.</x:v>
      </x:c>
      <x:c r="R43" s="12" t="n">
        <x:f>ROUNDUP(K43*1.08+L43/3+0.5,0)</x:f>
        <x:v>4</x:v>
      </x:c>
    </x:row>
    <x:row r="44" ht="44" customHeight="1">
      <x:c r="A44" s="3" t="str">
        <x:v>C5.2</x:v>
      </x:c>
      <x:c r="B44" s="9" t="str">
        <x:v>Свой помощник, 1×RTX 5090</x:v>
      </x:c>
      <x:c r="C44" s="24" t="n">
        <x:f>IF(N44="Есть пропуски цены","",SUM(E44,G44,I44))</x:f>
        <x:v>20538</x:v>
      </x:c>
      <x:c r="D44" s="24" t="n">
        <x:f>IF(N44="Есть пропуски цены","",SUM(F44,H44,J44))</x:f>
        <x:v>62060</x:v>
      </x:c>
      <x:c r="E44" s="13" t="n">
        <x:f>SUMIFS('Закупка'!$J$9:$J$1925,'Закупка'!$A$9:$A$1925,$A44,'Закупка'!$C$9:$C$1925,"Оборудование")</x:f>
        <x:v>8648</x:v>
      </x:c>
      <x:c r="F44" s="13" t="n">
        <x:f>SUMIFS('Закупка'!$K$9:$K$1925,'Закупка'!$A$9:$A$1925,$A44,'Закупка'!$C$9:$C$1925,"Оборудование")</x:f>
        <x:v>17730</x:v>
      </x:c>
      <x:c r="G44" s="13" t="n">
        <x:f>SUMIFS('Закупка'!$J$9:$J$1925,'Закупка'!$A$9:$A$1925,$A44,'Закупка'!$C$9:$C$1925,"Помещение")</x:f>
        <x:v>7840</x:v>
      </x:c>
      <x:c r="H44" s="13" t="n">
        <x:f>SUMIFS('Закупка'!$K$9:$K$1925,'Закупка'!$A$9:$A$1925,$A44,'Закупка'!$C$9:$C$1925,"Помещение")</x:f>
        <x:v>28530</x:v>
      </x:c>
      <x:c r="I44" s="13" t="n">
        <x:f>SUMIFS('Закупка'!$J$9:$J$1925,'Закупка'!$A$9:$A$1925,$A44,'Закупка'!$C$9:$C$1925,"Запуск")</x:f>
        <x:v>4050</x:v>
      </x:c>
      <x:c r="J44" s="13" t="n">
        <x:f>SUMIFS('Закупка'!$K$9:$K$1925,'Закупка'!$A$9:$A$1925,$A44,'Закупка'!$C$9:$C$1925,"Запуск")</x:f>
        <x:v>15800</x:v>
      </x:c>
      <x:c r="K44" s="23" t="n">
        <x:v>1.2</x:v>
      </x:c>
      <x:c r="L44" s="23" t="n">
        <x:v>2</x:v>
      </x:c>
      <x:c r="M44" s="9" t="str">
        <x:v>32GB VRAM</x:v>
      </x:c>
      <x:c r="N44" s="9" t="str">
        <x:f>IF(COUNTIFS('Закупка'!$A$9:$A$1925,$A44,'Закупка'!$O$9:$O$1925,"Уточнить цену/количество")&gt;0,"Есть пропуски цены","Меньшая модель")</x:f>
        <x:v>Меньшая модель</x:v>
      </x:c>
      <x:c r="O44" s="12" t="n">
        <x:v>12</x:v>
      </x:c>
      <x:c r="P44" s="12" t="n">
        <x:v>3</x:v>
      </x:c>
      <x:c r="Q44" s="9" t="str">
        <x:v>Более дешёвая модель 8–32B, документы, LoRA. Для собственной небольшой модели и LoRA. K3 целиком в VRAM этой сборки не помещается.</x:v>
      </x:c>
      <x:c r="R44" s="12" t="n">
        <x:f>ROUNDUP(K44*1.08+L44/3+0.5,0)</x:f>
        <x:v>3</x:v>
      </x:c>
    </x:row>
    <x:row r="45" ht="26" customHeight="1">
      <x:c r="A45" s="3"/>
      <x:c r="B45" s="3"/>
      <x:c r="C45" s="3"/>
      <x:c r="D45" s="3"/>
      <x:c r="E45" s="3"/>
      <x:c r="F45" s="3"/>
      <x:c r="G45" s="3"/>
      <x:c r="H45" s="3"/>
      <x:c r="I45" s="3"/>
      <x:c r="J45" s="3"/>
      <x:c r="K45" s="3"/>
      <x:c r="L45" s="3"/>
      <x:c r="M45" s="3"/>
      <x:c r="N45" s="3"/>
      <x:c r="O45" s="3"/>
      <x:c r="P45" s="3"/>
      <x:c r="Q45" s="3"/>
      <x:c r="R45" s="3"/>
    </x:row>
    <x:row r="46" ht="26" customHeight="1">
      <x:c r="A46" s="3"/>
      <x:c r="B46" s="3"/>
      <x:c r="C46" s="3"/>
      <x:c r="D46" s="3"/>
      <x:c r="E46" s="3"/>
      <x:c r="F46" s="3"/>
      <x:c r="G46" s="3"/>
      <x:c r="H46" s="3"/>
      <x:c r="I46" s="3"/>
      <x:c r="J46" s="3"/>
      <x:c r="K46" s="3"/>
      <x:c r="L46" s="3"/>
      <x:c r="M46" s="3"/>
      <x:c r="N46" s="3"/>
      <x:c r="O46" s="3"/>
      <x:c r="P46" s="3"/>
      <x:c r="Q46" s="3"/>
      <x:c r="R46" s="3"/>
    </x:row>
    <x:row r="47" ht="26" customHeight="1">
      <x:c r="A47" s="3"/>
      <x:c r="B47" s="19" t="str">
        <x:v>Допущения расчёта</x:v>
      </x:c>
      <x:c r="C47" s="3"/>
      <x:c r="D47" s="3"/>
      <x:c r="E47" s="3"/>
      <x:c r="F47" s="3"/>
      <x:c r="G47" s="3"/>
      <x:c r="H47" s="3"/>
      <x:c r="I47" s="3"/>
      <x:c r="J47" s="3"/>
      <x:c r="K47" s="3"/>
      <x:c r="L47" s="3"/>
      <x:c r="M47" s="3"/>
      <x:c r="N47" s="3"/>
      <x:c r="O47" s="3"/>
      <x:c r="P47" s="3"/>
      <x:c r="Q47" s="3"/>
      <x:c r="R47" s="3"/>
    </x:row>
    <x:row r="48" ht="26" customHeight="1">
      <x:c r="A48" s="3" t="n">
        <x:v>1</x:v>
      </x:c>
      <x:c r="B48" s="33" t="str">
        <x:v>Каждая строка сводки — отдельная покупка. Альтернативные сборки не складываются в общую сумму.</x:v>
      </x:c>
      <x:c r="C48" s="3"/>
      <x:c r="D48" s="3"/>
      <x:c r="E48" s="3"/>
      <x:c r="F48" s="3"/>
      <x:c r="G48" s="3"/>
      <x:c r="H48" s="3"/>
      <x:c r="I48" s="3"/>
      <x:c r="J48" s="3"/>
      <x:c r="K48" s="3"/>
      <x:c r="L48" s="3"/>
      <x:c r="M48" s="3"/>
      <x:c r="N48" s="3"/>
      <x:c r="O48" s="3"/>
      <x:c r="P48" s="3"/>
      <x:c r="Q48" s="3"/>
      <x:c r="R48" s="3"/>
    </x:row>
    <x:row r="49" ht="26" customHeight="1">
      <x:c r="A49" s="3" t="n">
        <x:v>2</x:v>
      </x:c>
      <x:c r="B49" s="33" t="str">
        <x:v>USD, бюджетная оценка на 03.10.2026. Налоги, импортные сборы и курсовая разница не добавлены. Рыночная котировка требуется перед заказом.</x:v>
      </x:c>
      <x:c r="C49" s="3"/>
      <x:c r="D49" s="3"/>
      <x:c r="E49" s="3"/>
      <x:c r="F49" s="3"/>
      <x:c r="G49" s="3"/>
      <x:c r="H49" s="3"/>
      <x:c r="I49" s="3"/>
      <x:c r="J49" s="3"/>
      <x:c r="K49" s="3"/>
      <x:c r="L49" s="3"/>
      <x:c r="M49" s="3"/>
      <x:c r="N49" s="3"/>
      <x:c r="O49" s="3"/>
      <x:c r="P49" s="3"/>
      <x:c r="Q49" s="3"/>
      <x:c r="R49" s="3"/>
    </x:row>
    <x:row r="50" ht="26" customHeight="1">
      <x:c r="A50" s="3" t="n">
        <x:v>3</x:v>
      </x:c>
      <x:c r="B50" s="33" t="str">
        <x:v>Основной комплект + подготовка существующей комнаты + работы запуска. Не включены строительство здания, ежемесячная электроэнергия и последующее содержание.</x:v>
      </x:c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  <x:c r="Q50" s="3"/>
      <x:c r="R50" s="3"/>
    </x:row>
    <x:row r="51" ht="26" customHeight="1">
      <x:c r="A51" s="3" t="n">
        <x:v>4</x:v>
      </x:c>
      <x:c r="B51" s="33" t="str">
        <x:v>Мощность IT и охлаждения — исходные значения для бюджета, а не утверждённый электропроект. Мощность охлаждения указана в kW холода.</x:v>
      </x:c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  <x:c r="Q51" s="3"/>
      <x:c r="R51" s="3"/>
    </x:row>
    <x:row r="52" ht="26" customHeight="1">
      <x:c r="A52" s="3" t="n">
        <x:v>5</x:v>
      </x:c>
      <x:c r="B52" s="33" t="str">
        <x:v>Расчётный ввод включает IT, 8% потерь/вспомогательных нагрузок и охлаждение при условном COP=3. Итог: округление вверх(IT×1.08 + холод/3 + 0.5kW). Для жидкостной системы принят вариант с чиллером.</x:v>
      </x:c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  <x:c r="Q52" s="3"/>
      <x:c r="R52" s="3"/>
    </x:row>
    <x:row r="53" ht="26" customHeight="1">
      <x:c r="A53" s="3" t="n">
        <x:v>6</x:v>
      </x:c>
      <x:c r="B53" s="33" t="str">
        <x:v>В комплекте = уже оплачено в основном сервере, дополнительная цена ноль. Без оплаты лицензии = бесплатная выбранная программа. Работа настройки оплачивается отдельно.</x:v>
      </x:c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  <x:c r="Q53" s="3"/>
      <x:c r="R53" s="3"/>
    </x:row>
    <x:row r="54" ht="26" customHeight="1">
      <x:c r="A54" s="3" t="n">
        <x:v>7</x:v>
      </x:c>
      <x:c r="B54" s="33" t="str">
        <x:v>Резерв = приблизительная сумма для неопределённой позиции. Особенно внешнее электроподключение, будущие платформы и адаптация K3. Верхняя граница не является обещанной ценой подрядчика.</x:v>
      </x:c>
      <x:c r="C54" s="3"/>
      <x:c r="D54" s="3"/>
      <x:c r="E54" s="3"/>
      <x:c r="F54" s="3"/>
      <x:c r="G54" s="3"/>
      <x:c r="H54" s="3"/>
      <x:c r="I54" s="3"/>
      <x:c r="J54" s="3"/>
      <x:c r="K54" s="3"/>
      <x:c r="L54" s="3"/>
      <x:c r="M54" s="3"/>
      <x:c r="N54" s="3"/>
      <x:c r="O54" s="3"/>
      <x:c r="P54" s="3"/>
      <x:c r="Q54" s="3"/>
      <x:c r="R54" s="3"/>
    </x:row>
    <x:row r="55" ht="26" customHeight="1">
      <x:c r="A55" s="3" t="n">
        <x:v>8</x:v>
      </x:c>
      <x:c r="B55" s="33" t="str">
        <x:v>Исходные трассы: силовой кабель 30 м, охлаждение 20 м на установку, жидкостные трубы 40 м суммарно. Все длины заменить после обмера.</x:v>
      </x:c>
      <x:c r="C55" s="3"/>
      <x:c r="D55" s="3"/>
      <x:c r="E55" s="3"/>
      <x:c r="F55" s="3"/>
      <x:c r="G55" s="3"/>
      <x:c r="H55" s="3"/>
      <x:c r="I55" s="3"/>
      <x:c r="J55" s="3"/>
      <x:c r="K55" s="3"/>
      <x:c r="L55" s="3"/>
      <x:c r="M55" s="3"/>
      <x:c r="N55" s="3"/>
      <x:c r="O55" s="3"/>
      <x:c r="P55" s="3"/>
      <x:c r="Q55" s="3"/>
      <x:c r="R55" s="3"/>
    </x:row>
    <x:row r="56" ht="26" customHeight="1">
      <x:c r="A56" s="3" t="n">
        <x:v>9</x:v>
      </x:c>
      <x:c r="B56" s="33" t="str">
        <x:v>Базовая схема: один ИБП, 5–10 минут автономности, охлаждение без N+1. При отказе — безопасное завершение работы. Полное резервирование указано как необязательный отдельный проект.</x:v>
      </x:c>
      <x:c r="C56" s="3"/>
      <x:c r="D56" s="3"/>
      <x:c r="E56" s="3"/>
      <x:c r="F56" s="3"/>
      <x:c r="G56" s="3"/>
      <x:c r="H56" s="3"/>
      <x:c r="I56" s="3"/>
      <x:c r="J56" s="3"/>
      <x:c r="K56" s="3"/>
      <x:c r="L56" s="3"/>
      <x:c r="M56" s="3"/>
      <x:c r="N56" s="3"/>
      <x:c r="O56" s="3"/>
      <x:c r="P56" s="3"/>
      <x:c r="Q56" s="3"/>
      <x:c r="R56" s="3"/>
    </x:row>
    <x:row r="57" ht="26" customHeight="1">
      <x:c r="A57" s="3" t="n">
        <x:v>10</x:v>
      </x:c>
      <x:c r="B57" s="33" t="str">
        <x:v>Значения GPU-памяти номинальные. Полезная память меньше из-за ОС/буферов. Сумма RAM, HBM и CXL не означает одинаковую скорость и не подтверждает запуск.</x:v>
      </x:c>
      <x:c r="C57" s="3"/>
      <x:c r="D57" s="3"/>
      <x:c r="E57" s="3"/>
      <x:c r="F57" s="3"/>
      <x:c r="G57" s="3"/>
      <x:c r="H57" s="3"/>
      <x:c r="I57" s="3"/>
      <x:c r="J57" s="3"/>
      <x:c r="K57" s="3"/>
      <x:c r="L57" s="3"/>
      <x:c r="M57" s="3"/>
      <x:c r="N57" s="3"/>
      <x:c r="O57" s="3"/>
      <x:c r="P57" s="3"/>
      <x:c r="Q57" s="3"/>
      <x:c r="R57" s="3"/>
    </x:row>
    <x:row r="58" ht="26" customHeight="1">
      <x:c r="A58" s="3" t="n">
        <x:v>11</x:v>
      </x:c>
      <x:c r="B58" s="33" t="str">
        <x:v>Для будущих/опытных платформ таблица даёт бюджет и требования к OEM. Нельзя заказать такие сборки только по этой таблице без утверждённой схемы, артикулов и пилота.</x:v>
      </x:c>
      <x:c r="C58" s="3"/>
      <x:c r="D58" s="3"/>
      <x:c r="E58" s="3"/>
      <x:c r="F58" s="3"/>
      <x:c r="G58" s="3"/>
      <x:c r="H58" s="3"/>
      <x:c r="I58" s="3"/>
      <x:c r="J58" s="3"/>
      <x:c r="K58" s="3"/>
      <x:c r="L58" s="3"/>
      <x:c r="M58" s="3"/>
      <x:c r="N58" s="3"/>
      <x:c r="O58" s="3"/>
      <x:c r="P58" s="3"/>
      <x:c r="Q58" s="3"/>
      <x:c r="R58" s="3"/>
    </x:row>
    <x:row r="59" ht="26" customHeight="1">
      <x:c r="A59" s="3" t="n">
        <x:v>12</x:v>
      </x:c>
      <x:c r="B59" s="33" t="str">
        <x:v>Закупка оборудования не включает полное дообучение всех весов K3. В отчёте оно оценено примерно в 44.8TB состояний обучения до промежуточной памяти.</x:v>
      </x:c>
      <x:c r="C59" s="3"/>
      <x:c r="D59" s="3"/>
      <x:c r="E59" s="3"/>
      <x:c r="F59" s="3"/>
      <x:c r="G59" s="3"/>
      <x:c r="H59" s="3"/>
      <x:c r="I59" s="3"/>
      <x:c r="J59" s="3"/>
      <x:c r="K59" s="3"/>
      <x:c r="L59" s="3"/>
      <x:c r="M59" s="3"/>
      <x:c r="N59" s="3"/>
      <x:c r="O59" s="3"/>
      <x:c r="P59" s="3"/>
      <x:c r="Q59" s="3"/>
      <x:c r="R59" s="3"/>
    </x:row>
    <x:row r="60" ht="26" customHeight="1">
      <x:c r="A60" s="3" t="n">
        <x:v>13</x:v>
      </x:c>
      <x:c r="B60" s="33" t="str">
        <x:v>Если OEM добавит NIC/SSD/рельсы в цену готового комплекта, отдельную цену этой позиции обнулить с пометкой «В комплекте». Синие клетки количества и цен можно изменять.</x:v>
      </x:c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  <x:c r="Q60" s="3"/>
      <x:c r="R60" s="3"/>
    </x:row>
    <x:row r="61" ht="26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  <x:c r="Q61" s="3"/>
      <x:c r="R61" s="3"/>
    </x:row>
    <x:row r="62" ht="26" customHeight="1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  <x:c r="P62" s="3"/>
      <x:c r="Q62" s="3"/>
      <x:c r="R62" s="3"/>
    </x:row>
    <x:row r="63" ht="26" customHeight="1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3"/>
      <x:c r="Q63" s="3"/>
      <x:c r="R63" s="3"/>
    </x:row>
  </x:sheetData>
  <x:conditionalFormatting sqref="N9:N44">
    <x:cfRule type="containsText" dxfId="3" priority="1" operator="containsText" text="не подтверждён"/>
    <x:cfRule type="containsText" dxfId="4" priority="2" operator="containsText" text="Проверить"/>
    <x:cfRule type="containsText" dxfId="5" priority="3" operator="containsText" text="OEM"/>
    <x:cfRule type="containsText" dxfId="6" priority="4" operator="containsText" text="Есть пропуски"/>
  </x:conditionalFormatting>
  <x:pageMargins left="0.7" right="0.7" top="0.75" bottom="0.75" header="0.3" footer="0.3"/>
  <x:tableParts count="1">
    <x:tablePart xmlns:r="http://schemas.openxmlformats.org/officeDocument/2006/relationships" r:id="R8f46bfc4b674423e"/>
  </x:tableParts>
</x:worksheet>
</file>

<file path=xl/worksheets/sheet2.xml><?xml version="1.0" encoding="utf-8"?>
<x:worksheet xmlns:x="http://schemas.openxmlformats.org/spreadsheetml/2006/main">
  <x:sheetPr>
    <x:tabColor rgb="FF607D9D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0.890000343322754" hidden="0" customWidth="1"/>
    <x:col min="2" max="2" width="8" hidden="0" customWidth="1"/>
    <x:col min="3" max="3" width="12.890000343322754" hidden="0" customWidth="1"/>
    <x:col min="4" max="4" width="26.670000076293945" hidden="0" customWidth="1"/>
    <x:col min="5" max="5" width="37.779998779296875" hidden="0" customWidth="1"/>
    <x:col min="6" max="6" width="8" hidden="0" customWidth="1"/>
    <x:col min="7" max="7" width="7.110000133514404" hidden="0" customWidth="1"/>
    <x:col min="8" max="8" width="13.109999656677246" hidden="0" customWidth="1"/>
    <x:col min="9" max="9" width="13.109999656677246" hidden="0" customWidth="1"/>
    <x:col min="10" max="10" width="14.220000267028809" hidden="0" customWidth="1"/>
    <x:col min="11" max="11" width="14.220000267028809" hidden="0" customWidth="1"/>
    <x:col min="12" max="12" width="17.559999465942383" hidden="0" customWidth="1"/>
    <x:col min="13" max="13" width="48.88999938964844" hidden="0" customWidth="1"/>
    <x:col min="14" max="14" width="42.220001220703125" hidden="0" customWidth="1"/>
    <x:col min="15" max="15" width="17.329999923706055" hidden="0" customWidth="1"/>
    <x:col min="16" max="16" width="2.6700000762939453" hidden="0" customWidth="1"/>
    <x:col min="17" max="17" width="30" hidden="0" customWidth="1"/>
    <x:col min="18" max="18" width="51.11000061035156" hidden="0" customWidth="1"/>
  </x:cols>
  <x:sheetData>
    <x:row r="1" ht="26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</x:row>
    <x:row r="2" ht="32" customHeight="1">
      <x:c r="A2" s="5" t="str">
        <x:v>Подробная закупка по комплектациям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 ht="26" customHeight="1">
      <x:c r="A3" s="7" t="str">
        <x:v>36 комплектаций из 23 групп. Каждая комплектация — отдельная покупка.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</x:row>
    <x:row r="4" ht="26" customHeight="1">
      <x:c r="A4" s="7" t="str">
        <x:v>USD. Цены: 03.10.2026. Техническая сверка: 02.11.2026. Без налогов и импорта.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</x:row>
    <x:row r="5" ht="26" customHeight="1">
      <x:c r="A5" s="7" t="str">
        <x:v>Синие числа — изменяемые количества и цены. «В комплекте» уже оплачено в основном сервере.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</x:row>
    <x:row r="6" ht="26" customHeight="1">
      <x:c r="A6" s="7" t="str">
        <x:v>Связь между GPU, условия K3.1 и проверки запуска: листы «Связь и ограничения» и «Перед покупкой».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</x:row>
    <x:row r="7" ht="26" customHeight="1">
      <x:c r="A7" s="8"/>
      <x:c r="B7" s="8"/>
      <x:c r="C7" s="8"/>
      <x:c r="D7" s="8"/>
      <x:c r="E7" s="8"/>
      <x:c r="F7" s="8"/>
      <x:c r="G7" s="8"/>
      <x:c r="H7" s="8"/>
      <x:c r="I7" s="8"/>
      <x:c r="J7" s="8"/>
      <x:c r="K7" s="8"/>
      <x:c r="L7" s="8"/>
      <x:c r="M7" s="8"/>
      <x:c r="N7" s="8"/>
      <x:c r="O7" s="8"/>
      <x:c r="P7" s="3"/>
      <x:c r="Q7" s="3"/>
      <x:c r="R7" s="3"/>
    </x:row>
    <x:row r="8" ht="64" customHeight="1">
      <x:c r="A8" s="30" t="str">
        <x:v>Код сборки</x:v>
      </x:c>
      <x:c r="B8" s="31" t="str">
        <x:v>Группа</x:v>
      </x:c>
      <x:c r="C8" s="31" t="str">
        <x:v>Раздел затрат</x:v>
      </x:c>
      <x:c r="D8" s="31" t="str">
        <x:v>Что купить</x:v>
      </x:c>
      <x:c r="E8" s="31" t="str">
        <x:v>Модель / минимальные требования</x:v>
      </x:c>
      <x:c r="F8" s="31" t="str">
        <x:v>Кол-во</x:v>
      </x:c>
      <x:c r="G8" s="31" t="str">
        <x:v>Ед.</x:v>
      </x:c>
      <x:c r="H8" s="31" t="str">
        <x:v>Цена за ед.
от, $</x:v>
      </x:c>
      <x:c r="I8" s="31" t="str">
        <x:v>Цена за ед.
до, $</x:v>
      </x:c>
      <x:c r="J8" s="31" t="str">
        <x:v>Сумма
от, $</x:v>
      </x:c>
      <x:c r="K8" s="31" t="str">
        <x:v>Сумма
до, $</x:v>
      </x:c>
      <x:c r="L8" s="31" t="str">
        <x:v>Как считать</x:v>
      </x:c>
      <x:c r="M8" s="31" t="str">
        <x:v>Зачем / что уточнить</x:v>
      </x:c>
      <x:c r="N8" s="31" t="str">
        <x:v>Основание цены</x:v>
      </x:c>
      <x:c r="O8" s="32" t="str">
        <x:v>Расчёт</x:v>
      </x:c>
      <x:c r="P8" s="3"/>
      <x:c r="Q8" s="20" t="str">
        <x:v>Источник</x:v>
      </x:c>
      <x:c r="R8" s="20" t="str">
        <x:v>Ссылка на источник</x:v>
      </x:c>
    </x:row>
    <x:row r="9" ht="61" customHeight="1">
      <x:c r="A9" s="10" t="str">
        <x:v>A1</x:v>
      </x:c>
      <x:c r="B9" s="10" t="str">
        <x:v>A1</x:v>
      </x:c>
      <x:c r="C9" s="11" t="str">
        <x:v>Оборудование</x:v>
      </x:c>
      <x:c r="D9" s="11" t="str">
        <x:v>Готовый сервер</x:v>
      </x:c>
      <x:c r="E9" s="11" t="str">
        <x:v>NVIDIA DGX B300, 8 ускорителей, полная комплектация</x:v>
      </x:c>
      <x:c r="F9" s="14" t="n">
        <x:v>1</x:v>
      </x:c>
      <x:c r="G9" s="3" t="str">
        <x:v>шт</x:v>
      </x:c>
      <x:c r="H9" s="15" t="n">
        <x:v>650000</x:v>
      </x:c>
      <x:c r="I9" s="15" t="n">
        <x:v>900000</x:v>
      </x:c>
      <x:c r="J9" s="16" t="n">
        <x:f>IF(AND(ISNUMBER(F9),ISNUMBER(H9)),F9*H9,"")</x:f>
        <x:v>650000</x:v>
      </x:c>
      <x:c r="K9" s="16" t="n">
        <x:f>IF(AND(ISNUMBER(F9),ISNUMBER(I9)),F9*I9,"")</x:f>
        <x:v>900000</x:v>
      </x:c>
      <x:c r="L9" s="11" t="str">
        <x:v>Купить</x:v>
      </x:c>
      <x:c r="M9" s="11" t="str">
        <x:v>Покупать готовую систему. Память, процессоры, SSD и внутренние соединения ниже описаны как включённые.</x:v>
      </x:c>
      <x:c r="N9" s="11" t="str">
        <x:v>Диапазон оценки для DGX/OEM класса. Lenovo 15.06.2026: 8×B300 $785 606, 8×B200 $550 475, 8×H200 $397 802. Это цены другого OEM, не котировка DGX.</x:v>
      </x:c>
      <x:c r="O9" s="11" t="str">
        <x:f>IF(C9="Опционально","Вне итога",IF(AND(ISNUMBER(F9),ISNUMBER(H9),ISNUMBER(I9),F9&gt;0,H9&gt;=0,I9&gt;=H9),"Цена учтена","Уточнить цену/количество"))</x:f>
        <x:v>Цена учтена</x:v>
      </x:c>
      <x:c r="P9" s="10"/>
      <x:c r="Q9" s="18" t="str">
        <x:v>Lenovo: цены серверов, 15.06.2026</x:v>
      </x:c>
      <x:c r="R9" s="18" t="str">
        <x:v>https://lenovopress.lenovo.com/lp2368-on-premise-vs-cloud-generative-ai-total-cost-of-ownership-2026-edition</x:v>
      </x:c>
    </x:row>
    <x:row r="10" ht="44" customHeight="1">
      <x:c r="A10" s="10" t="str">
        <x:v>A1</x:v>
      </x:c>
      <x:c r="B10" s="10" t="str">
        <x:v>A1</x:v>
      </x:c>
      <x:c r="C10" s="11" t="str">
        <x:v>Оборудование</x:v>
      </x:c>
      <x:c r="D10" s="11" t="str">
        <x:v>Ускорители и их память</x:v>
      </x:c>
      <x:c r="E10" s="11" t="str">
        <x:v>B300 SXM, 288GB HBM каждый. Не отдельные PCIe-карты</x:v>
      </x:c>
      <x:c r="F10" s="14" t="n">
        <x:v>8</x:v>
      </x:c>
      <x:c r="G10" s="3" t="str">
        <x:v>шт</x:v>
      </x:c>
      <x:c r="H10" s="21" t="n">
        <x:v>0</x:v>
      </x:c>
      <x:c r="I10" s="21" t="n">
        <x:v>0</x:v>
      </x:c>
      <x:c r="J10" s="16" t="n">
        <x:f>IF(AND(ISNUMBER(F10),ISNUMBER(H10)),F10*H10,"")</x:f>
        <x:v>0</x:v>
      </x:c>
      <x:c r="K10" s="16" t="n">
        <x:f>IF(AND(ISNUMBER(F10),ISNUMBER(I10)),F10*I10,"")</x:f>
        <x:v>0</x:v>
      </x:c>
      <x:c r="L10" s="11" t="str">
        <x:v>В комплекте</x:v>
      </x:c>
      <x:c r="M10" s="11" t="str"/>
      <x:c r="N10" s="11" t="str">
        <x:v>Включено в цену основного комплекта. Доплата $0.</x:v>
      </x:c>
      <x:c r="O10" s="11" t="str">
        <x:f>IF(C10="Опционально","Вне итога",IF(AND(ISNUMBER(F10),ISNUMBER(H10),ISNUMBER(I10),F10&gt;0,H10&gt;=0,I10&gt;=H10),"Цена учтена","Уточнить цену/количество"))</x:f>
        <x:v>Цена учтена</x:v>
      </x:c>
      <x:c r="P10" s="10"/>
      <x:c r="Q10" s="18" t="str">
        <x:v>NVIDIA: комплект DGX B300</x:v>
      </x:c>
      <x:c r="R10" s="18" t="str">
        <x:v>https://docs.nvidia.com/dgx/dgxb300-user-guide/introduction-to-dgxb300.html</x:v>
      </x:c>
    </x:row>
    <x:row r="11" ht="44" customHeight="1">
      <x:c r="A11" s="10" t="str">
        <x:v>A1</x:v>
      </x:c>
      <x:c r="B11" s="10" t="str">
        <x:v>A1</x:v>
      </x:c>
      <x:c r="C11" s="11" t="str">
        <x:v>Оборудование</x:v>
      </x:c>
      <x:c r="D11" s="11" t="str">
        <x:v>Процессоры</x:v>
      </x:c>
      <x:c r="E11" s="11" t="str">
        <x:v>2×Intel Xeon Platinum 6776P на узел</x:v>
      </x:c>
      <x:c r="F11" s="14" t="n">
        <x:v>2</x:v>
      </x:c>
      <x:c r="G11" s="3" t="str">
        <x:v>шт</x:v>
      </x:c>
      <x:c r="H11" s="21" t="n">
        <x:v>0</x:v>
      </x:c>
      <x:c r="I11" s="21" t="n">
        <x:v>0</x:v>
      </x:c>
      <x:c r="J11" s="16" t="n">
        <x:f>IF(AND(ISNUMBER(F11),ISNUMBER(H11)),F11*H11,"")</x:f>
        <x:v>0</x:v>
      </x:c>
      <x:c r="K11" s="16" t="n">
        <x:f>IF(AND(ISNUMBER(F11),ISNUMBER(I11)),F11*I11,"")</x:f>
        <x:v>0</x:v>
      </x:c>
      <x:c r="L11" s="11" t="str">
        <x:v>В комплекте</x:v>
      </x:c>
      <x:c r="M11" s="11" t="str"/>
      <x:c r="N11" s="11" t="str">
        <x:v>Включено в цену основного комплекта. Доплата $0.</x:v>
      </x:c>
      <x:c r="O11" s="11" t="str">
        <x:f>IF(C11="Опционально","Вне итога",IF(AND(ISNUMBER(F11),ISNUMBER(H11),ISNUMBER(I11),F11&gt;0,H11&gt;=0,I11&gt;=H11),"Цена учтена","Уточнить цену/количество"))</x:f>
        <x:v>Цена учтена</x:v>
      </x:c>
      <x:c r="P11" s="10"/>
      <x:c r="Q11" s="18" t="str">
        <x:v>NVIDIA: комплект DGX B300</x:v>
      </x:c>
      <x:c r="R11" s="18" t="str">
        <x:v>https://docs.nvidia.com/dgx/dgxb300-user-guide/introduction-to-dgxb300.html</x:v>
      </x:c>
    </x:row>
    <x:row r="12" ht="44" customHeight="1">
      <x:c r="A12" s="10" t="str">
        <x:v>A1</x:v>
      </x:c>
      <x:c r="B12" s="10" t="str">
        <x:v>A1</x:v>
      </x:c>
      <x:c r="C12" s="11" t="str">
        <x:v>Оборудование</x:v>
      </x:c>
      <x:c r="D12" s="11" t="str">
        <x:v>Оперативная память сервера</x:v>
      </x:c>
      <x:c r="E12" s="11" t="str">
        <x:v>2TB DDR5 на узел, заполнение и модули по OEM</x:v>
      </x:c>
      <x:c r="F12" s="14" t="n">
        <x:v>1</x:v>
      </x:c>
      <x:c r="G12" s="3" t="str">
        <x:v>к-т</x:v>
      </x:c>
      <x:c r="H12" s="21" t="n">
        <x:v>0</x:v>
      </x:c>
      <x:c r="I12" s="21" t="n">
        <x:v>0</x:v>
      </x:c>
      <x:c r="J12" s="16" t="n">
        <x:f>IF(AND(ISNUMBER(F12),ISNUMBER(H12)),F12*H12,"")</x:f>
        <x:v>0</x:v>
      </x:c>
      <x:c r="K12" s="16" t="n">
        <x:f>IF(AND(ISNUMBER(F12),ISNUMBER(I12)),F12*I12,"")</x:f>
        <x:v>0</x:v>
      </x:c>
      <x:c r="L12" s="11" t="str">
        <x:v>В комплекте</x:v>
      </x:c>
      <x:c r="M12" s="11" t="str"/>
      <x:c r="N12" s="11" t="str">
        <x:v>Включено в цену основного комплекта. Доплата $0.</x:v>
      </x:c>
      <x:c r="O12" s="11" t="str">
        <x:f>IF(C12="Опционально","Вне итога",IF(AND(ISNUMBER(F12),ISNUMBER(H12),ISNUMBER(I12),F12&gt;0,H12&gt;=0,I12&gt;=H12),"Цена учтена","Уточнить цену/количество"))</x:f>
        <x:v>Цена учтена</x:v>
      </x:c>
      <x:c r="P12" s="10"/>
      <x:c r="Q12" s="18" t="str">
        <x:v>NVIDIA: комплект DGX B300</x:v>
      </x:c>
      <x:c r="R12" s="18" t="str">
        <x:v>https://docs.nvidia.com/dgx/dgxb300-user-guide/introduction-to-dgxb300.html</x:v>
      </x:c>
    </x:row>
    <x:row r="13" ht="44" customHeight="1">
      <x:c r="A13" s="10" t="str">
        <x:v>A1</x:v>
      </x:c>
      <x:c r="B13" s="10" t="str">
        <x:v>A1</x:v>
      </x:c>
      <x:c r="C13" s="11" t="str">
        <x:v>Оборудование</x:v>
      </x:c>
      <x:c r="D13" s="11" t="str">
        <x:v>Загрузочные SSD</x:v>
      </x:c>
      <x:c r="E13" s="11" t="str">
        <x:v>2×1.92TB на узел, зеркальная загрузка</x:v>
      </x:c>
      <x:c r="F13" s="14" t="n">
        <x:v>2</x:v>
      </x:c>
      <x:c r="G13" s="3" t="str">
        <x:v>шт</x:v>
      </x:c>
      <x:c r="H13" s="21" t="n">
        <x:v>0</x:v>
      </x:c>
      <x:c r="I13" s="21" t="n">
        <x:v>0</x:v>
      </x:c>
      <x:c r="J13" s="16" t="n">
        <x:f>IF(AND(ISNUMBER(F13),ISNUMBER(H13)),F13*H13,"")</x:f>
        <x:v>0</x:v>
      </x:c>
      <x:c r="K13" s="16" t="n">
        <x:f>IF(AND(ISNUMBER(F13),ISNUMBER(I13)),F13*I13,"")</x:f>
        <x:v>0</x:v>
      </x:c>
      <x:c r="L13" s="11" t="str">
        <x:v>В комплекте</x:v>
      </x:c>
      <x:c r="M13" s="11" t="str"/>
      <x:c r="N13" s="11" t="str">
        <x:v>Включено в цену основного комплекта. Доплата $0.</x:v>
      </x:c>
      <x:c r="O13" s="11" t="str">
        <x:f>IF(C13="Опционально","Вне итога",IF(AND(ISNUMBER(F13),ISNUMBER(H13),ISNUMBER(I13),F13&gt;0,H13&gt;=0,I13&gt;=H13),"Цена учтена","Уточнить цену/количество"))</x:f>
        <x:v>Цена учтена</x:v>
      </x:c>
      <x:c r="P13" s="10"/>
      <x:c r="Q13" s="18" t="str">
        <x:v>NVIDIA: комплект DGX B300</x:v>
      </x:c>
      <x:c r="R13" s="18" t="str">
        <x:v>https://docs.nvidia.com/dgx/dgxb300-user-guide/introduction-to-dgxb300.html</x:v>
      </x:c>
    </x:row>
    <x:row r="14" ht="44" customHeight="1">
      <x:c r="A14" s="10" t="str">
        <x:v>A1</x:v>
      </x:c>
      <x:c r="B14" s="10" t="str">
        <x:v>A1</x:v>
      </x:c>
      <x:c r="C14" s="11" t="str">
        <x:v>Оборудование</x:v>
      </x:c>
      <x:c r="D14" s="11" t="str">
        <x:v>SSD для данных и моделей</x:v>
      </x:c>
      <x:c r="E14" s="11" t="str">
        <x:v>8×3.84TB NVMe на узел</x:v>
      </x:c>
      <x:c r="F14" s="14" t="n">
        <x:v>8</x:v>
      </x:c>
      <x:c r="G14" s="3" t="str">
        <x:v>шт</x:v>
      </x:c>
      <x:c r="H14" s="21" t="n">
        <x:v>0</x:v>
      </x:c>
      <x:c r="I14" s="21" t="n">
        <x:v>0</x:v>
      </x:c>
      <x:c r="J14" s="16" t="n">
        <x:f>IF(AND(ISNUMBER(F14),ISNUMBER(H14)),F14*H14,"")</x:f>
        <x:v>0</x:v>
      </x:c>
      <x:c r="K14" s="16" t="n">
        <x:f>IF(AND(ISNUMBER(F14),ISNUMBER(I14)),F14*I14,"")</x:f>
        <x:v>0</x:v>
      </x:c>
      <x:c r="L14" s="11" t="str">
        <x:v>В комплекте</x:v>
      </x:c>
      <x:c r="M14" s="11" t="str"/>
      <x:c r="N14" s="11" t="str">
        <x:v>Включено в цену основного комплекта. Доплата $0.</x:v>
      </x:c>
      <x:c r="O14" s="11" t="str">
        <x:f>IF(C14="Опционально","Вне итога",IF(AND(ISNUMBER(F14),ISNUMBER(H14),ISNUMBER(I14),F14&gt;0,H14&gt;=0,I14&gt;=H14),"Цена учтена","Уточнить цену/количество"))</x:f>
        <x:v>Цена учтена</x:v>
      </x:c>
      <x:c r="P14" s="10"/>
      <x:c r="Q14" s="18" t="str">
        <x:v>NVIDIA: комплект DGX B300</x:v>
      </x:c>
      <x:c r="R14" s="18" t="str">
        <x:v>https://docs.nvidia.com/dgx/dgxb300-user-guide/introduction-to-dgxb300.html</x:v>
      </x:c>
    </x:row>
    <x:row r="15" ht="44" customHeight="1">
      <x:c r="A15" s="10" t="str">
        <x:v>A1</x:v>
      </x:c>
      <x:c r="B15" s="10" t="str">
        <x:v>A1</x:v>
      </x:c>
      <x:c r="C15" s="11" t="str">
        <x:v>Оборудование</x:v>
      </x:c>
      <x:c r="D15" s="11" t="str">
        <x:v>NVSwitch и внутренние соединения</x:v>
      </x:c>
      <x:c r="E15" s="11" t="str">
        <x:v>2 NVSwitch на узел, NVLink, платы и шлейфы</x:v>
      </x:c>
      <x:c r="F15" s="14" t="n">
        <x:v>1</x:v>
      </x:c>
      <x:c r="G15" s="3" t="str">
        <x:v>к-т</x:v>
      </x:c>
      <x:c r="H15" s="21" t="n">
        <x:v>0</x:v>
      </x:c>
      <x:c r="I15" s="21" t="n">
        <x:v>0</x:v>
      </x:c>
      <x:c r="J15" s="16" t="n">
        <x:f>IF(AND(ISNUMBER(F15),ISNUMBER(H15)),F15*H15,"")</x:f>
        <x:v>0</x:v>
      </x:c>
      <x:c r="K15" s="16" t="n">
        <x:f>IF(AND(ISNUMBER(F15),ISNUMBER(I15)),F15*I15,"")</x:f>
        <x:v>0</x:v>
      </x:c>
      <x:c r="L15" s="11" t="str">
        <x:v>В комплекте</x:v>
      </x:c>
      <x:c r="M15" s="11" t="str"/>
      <x:c r="N15" s="11" t="str">
        <x:v>Включено в цену основного комплекта. Доплата $0.</x:v>
      </x:c>
      <x:c r="O15" s="11" t="str">
        <x:f>IF(C15="Опционально","Вне итога",IF(AND(ISNUMBER(F15),ISNUMBER(H15),ISNUMBER(I15),F15&gt;0,H15&gt;=0,I15&gt;=H15),"Цена учтена","Уточнить цену/количество"))</x:f>
        <x:v>Цена учтена</x:v>
      </x:c>
      <x:c r="P15" s="10"/>
      <x:c r="Q15" s="18" t="str">
        <x:v>NVIDIA: комплект DGX B300</x:v>
      </x:c>
      <x:c r="R15" s="18" t="str">
        <x:v>https://docs.nvidia.com/dgx/dgxb300-user-guide/introduction-to-dgxb300.html</x:v>
      </x:c>
    </x:row>
    <x:row r="16" ht="44" customHeight="1">
      <x:c r="A16" s="10" t="str">
        <x:v>A1</x:v>
      </x:c>
      <x:c r="B16" s="10" t="str">
        <x:v>A1</x:v>
      </x:c>
      <x:c r="C16" s="11" t="str">
        <x:v>Оборудование</x:v>
      </x:c>
      <x:c r="D16" s="11" t="str">
        <x:v>Сетевая часть для обмена</x:v>
      </x:c>
      <x:c r="E16" s="11" t="str">
        <x:v>8×ConnectX-8 на узел. Разъёмы по DGX</x:v>
      </x:c>
      <x:c r="F16" s="14" t="n">
        <x:v>8</x:v>
      </x:c>
      <x:c r="G16" s="3" t="str">
        <x:v>порт</x:v>
      </x:c>
      <x:c r="H16" s="21" t="n">
        <x:v>0</x:v>
      </x:c>
      <x:c r="I16" s="21" t="n">
        <x:v>0</x:v>
      </x:c>
      <x:c r="J16" s="16" t="n">
        <x:f>IF(AND(ISNUMBER(F16),ISNUMBER(H16)),F16*H16,"")</x:f>
        <x:v>0</x:v>
      </x:c>
      <x:c r="K16" s="16" t="n">
        <x:f>IF(AND(ISNUMBER(F16),ISNUMBER(I16)),F16*I16,"")</x:f>
        <x:v>0</x:v>
      </x:c>
      <x:c r="L16" s="11" t="str">
        <x:v>В комплекте</x:v>
      </x:c>
      <x:c r="M16" s="11" t="str"/>
      <x:c r="N16" s="11" t="str">
        <x:v>Включено в цену основного комплекта. Доплата $0.</x:v>
      </x:c>
      <x:c r="O16" s="11" t="str">
        <x:f>IF(C16="Опционально","Вне итога",IF(AND(ISNUMBER(F16),ISNUMBER(H16),ISNUMBER(I16),F16&gt;0,H16&gt;=0,I16&gt;=H16),"Цена учтена","Уточнить цену/количество"))</x:f>
        <x:v>Цена учтена</x:v>
      </x:c>
      <x:c r="P16" s="10"/>
      <x:c r="Q16" s="18" t="str">
        <x:v>NVIDIA: комплект DGX B300</x:v>
      </x:c>
      <x:c r="R16" s="18" t="str">
        <x:v>https://docs.nvidia.com/dgx/dgxb300-user-guide/introduction-to-dgxb300.html</x:v>
      </x:c>
    </x:row>
    <x:row r="17" ht="44" customHeight="1">
      <x:c r="A17" s="10" t="str">
        <x:v>A1</x:v>
      </x:c>
      <x:c r="B17" s="10" t="str">
        <x:v>A1</x:v>
      </x:c>
      <x:c r="C17" s="11" t="str">
        <x:v>Оборудование</x:v>
      </x:c>
      <x:c r="D17" s="11" t="str">
        <x:v>Сеть хранения и управления</x:v>
      </x:c>
      <x:c r="E17" s="11" t="str">
        <x:v>2 dual-port BlueField-3, RJ45 сети ОС и BMC по DGX</x:v>
      </x:c>
      <x:c r="F17" s="14" t="n">
        <x:v>1</x:v>
      </x:c>
      <x:c r="G17" s="3" t="str">
        <x:v>к-т</x:v>
      </x:c>
      <x:c r="H17" s="21" t="n">
        <x:v>0</x:v>
      </x:c>
      <x:c r="I17" s="21" t="n">
        <x:v>0</x:v>
      </x:c>
      <x:c r="J17" s="16" t="n">
        <x:f>IF(AND(ISNUMBER(F17),ISNUMBER(H17)),F17*H17,"")</x:f>
        <x:v>0</x:v>
      </x:c>
      <x:c r="K17" s="16" t="n">
        <x:f>IF(AND(ISNUMBER(F17),ISNUMBER(I17)),F17*I17,"")</x:f>
        <x:v>0</x:v>
      </x:c>
      <x:c r="L17" s="11" t="str">
        <x:v>В комплекте</x:v>
      </x:c>
      <x:c r="M17" s="11" t="str"/>
      <x:c r="N17" s="11" t="str">
        <x:v>Включено в цену основного комплекта. Доплата $0.</x:v>
      </x:c>
      <x:c r="O17" s="11" t="str">
        <x:f>IF(C17="Опционально","Вне итога",IF(AND(ISNUMBER(F17),ISNUMBER(H17),ISNUMBER(I17),F17&gt;0,H17&gt;=0,I17&gt;=H17),"Цена учтена","Уточнить цену/количество"))</x:f>
        <x:v>Цена учтена</x:v>
      </x:c>
      <x:c r="P17" s="10"/>
      <x:c r="Q17" s="18" t="str">
        <x:v>NVIDIA: комплект DGX B300</x:v>
      </x:c>
      <x:c r="R17" s="18" t="str">
        <x:v>https://docs.nvidia.com/dgx/dgxb300-user-guide/introduction-to-dgxb300.html</x:v>
      </x:c>
    </x:row>
    <x:row r="18" ht="44" customHeight="1">
      <x:c r="A18" s="10" t="str">
        <x:v>A1</x:v>
      </x:c>
      <x:c r="B18" s="10" t="str">
        <x:v>A1</x:v>
      </x:c>
      <x:c r="C18" s="11" t="str">
        <x:v>Оборудование</x:v>
      </x:c>
      <x:c r="D18" s="11" t="str">
        <x:v>Блоки питания</x:v>
      </x:c>
      <x:c r="E18" s="11" t="str">
        <x:v>12 OEM блоков на узел</x:v>
      </x:c>
      <x:c r="F18" s="14" t="n">
        <x:v>12</x:v>
      </x:c>
      <x:c r="G18" s="3" t="str">
        <x:v>шт</x:v>
      </x:c>
      <x:c r="H18" s="21" t="n">
        <x:v>0</x:v>
      </x:c>
      <x:c r="I18" s="21" t="n">
        <x:v>0</x:v>
      </x:c>
      <x:c r="J18" s="16" t="n">
        <x:f>IF(AND(ISNUMBER(F18),ISNUMBER(H18)),F18*H18,"")</x:f>
        <x:v>0</x:v>
      </x:c>
      <x:c r="K18" s="16" t="n">
        <x:f>IF(AND(ISNUMBER(F18),ISNUMBER(I18)),F18*I18,"")</x:f>
        <x:v>0</x:v>
      </x:c>
      <x:c r="L18" s="11" t="str">
        <x:v>В комплекте</x:v>
      </x:c>
      <x:c r="M18" s="11" t="str"/>
      <x:c r="N18" s="11" t="str">
        <x:v>Включено в цену основного комплекта. Доплата $0.</x:v>
      </x:c>
      <x:c r="O18" s="11" t="str">
        <x:f>IF(C18="Опционально","Вне итога",IF(AND(ISNUMBER(F18),ISNUMBER(H18),ISNUMBER(I18),F18&gt;0,H18&gt;=0,I18&gt;=H18),"Цена учтена","Уточнить цену/количество"))</x:f>
        <x:v>Цена учтена</x:v>
      </x:c>
      <x:c r="P18" s="10"/>
      <x:c r="Q18" s="18" t="str">
        <x:v>NVIDIA: комплект DGX B300</x:v>
      </x:c>
      <x:c r="R18" s="18" t="str">
        <x:v>https://docs.nvidia.com/dgx/dgxb300-user-guide/introduction-to-dgxb300.html</x:v>
      </x:c>
    </x:row>
    <x:row r="19" ht="44" customHeight="1">
      <x:c r="A19" s="10" t="str">
        <x:v>A1</x:v>
      </x:c>
      <x:c r="B19" s="10" t="str">
        <x:v>A1</x:v>
      </x:c>
      <x:c r="C19" s="11" t="str">
        <x:v>Оборудование</x:v>
      </x:c>
      <x:c r="D19" s="11" t="str">
        <x:v>Шнуры питания сервера</x:v>
      </x:c>
      <x:c r="E19" s="11" t="str">
        <x:v>12 OEM фиксируемых шнуров на узел, согласовать с PDU</x:v>
      </x:c>
      <x:c r="F19" s="14" t="n">
        <x:v>12</x:v>
      </x:c>
      <x:c r="G19" s="3" t="str">
        <x:v>шт</x:v>
      </x:c>
      <x:c r="H19" s="21" t="n">
        <x:v>0</x:v>
      </x:c>
      <x:c r="I19" s="21" t="n">
        <x:v>0</x:v>
      </x:c>
      <x:c r="J19" s="16" t="n">
        <x:f>IF(AND(ISNUMBER(F19),ISNUMBER(H19)),F19*H19,"")</x:f>
        <x:v>0</x:v>
      </x:c>
      <x:c r="K19" s="16" t="n">
        <x:f>IF(AND(ISNUMBER(F19),ISNUMBER(I19)),F19*I19,"")</x:f>
        <x:v>0</x:v>
      </x:c>
      <x:c r="L19" s="11" t="str">
        <x:v>В комплекте</x:v>
      </x:c>
      <x:c r="M19" s="11" t="str">
        <x:v>Производитель комплектует шнуры. Внешние розетки/PDU посчитаны отдельно.</x:v>
      </x:c>
      <x:c r="N19" s="11" t="str">
        <x:v>Включено в цену основного комплекта. Доплата $0.</x:v>
      </x:c>
      <x:c r="O19" s="11" t="str">
        <x:f>IF(C19="Опционально","Вне итога",IF(AND(ISNUMBER(F19),ISNUMBER(H19),ISNUMBER(I19),F19&gt;0,H19&gt;=0,I19&gt;=H19),"Цена учтена","Уточнить цену/количество"))</x:f>
        <x:v>Цена учтена</x:v>
      </x:c>
      <x:c r="P19" s="10"/>
      <x:c r="Q19" s="18" t="str">
        <x:v>NVIDIA: комплект DGX B300</x:v>
      </x:c>
      <x:c r="R19" s="18" t="str">
        <x:v>https://docs.nvidia.com/dgx/dgxb300-user-guide/introduction-to-dgxb300.html</x:v>
      </x:c>
    </x:row>
    <x:row r="20" ht="44" customHeight="1">
      <x:c r="A20" s="10" t="str">
        <x:v>A1</x:v>
      </x:c>
      <x:c r="B20" s="10" t="str">
        <x:v>A1</x:v>
      </x:c>
      <x:c r="C20" s="11" t="str">
        <x:v>Оборудование</x:v>
      </x:c>
      <x:c r="D20" s="11" t="str">
        <x:v>Корпус, охлаждение и крепление</x:v>
      </x:c>
      <x:c r="E20" s="11" t="str">
        <x:v>10U, вентиляторы, радиаторы, OEM рельсы</x:v>
      </x:c>
      <x:c r="F20" s="14" t="n">
        <x:v>1</x:v>
      </x:c>
      <x:c r="G20" s="3" t="str">
        <x:v>к-т</x:v>
      </x:c>
      <x:c r="H20" s="21" t="n">
        <x:v>0</x:v>
      </x:c>
      <x:c r="I20" s="21" t="n">
        <x:v>0</x:v>
      </x:c>
      <x:c r="J20" s="16" t="n">
        <x:f>IF(AND(ISNUMBER(F20),ISNUMBER(H20)),F20*H20,"")</x:f>
        <x:v>0</x:v>
      </x:c>
      <x:c r="K20" s="16" t="n">
        <x:f>IF(AND(ISNUMBER(F20),ISNUMBER(I20)),F20*I20,"")</x:f>
        <x:v>0</x:v>
      </x:c>
      <x:c r="L20" s="11" t="str">
        <x:v>В комплекте</x:v>
      </x:c>
      <x:c r="M20" s="11" t="str"/>
      <x:c r="N20" s="11" t="str">
        <x:v>Включено в цену основного комплекта. Доплата $0.</x:v>
      </x:c>
      <x:c r="O20" s="11" t="str">
        <x:f>IF(C20="Опционально","Вне итога",IF(AND(ISNUMBER(F20),ISNUMBER(H20),ISNUMBER(I20),F20&gt;0,H20&gt;=0,I20&gt;=H20),"Цена учтена","Уточнить цену/количество"))</x:f>
        <x:v>Цена учтена</x:v>
      </x:c>
      <x:c r="P20" s="10"/>
      <x:c r="Q20" s="18" t="str">
        <x:v>NVIDIA: комплект DGX B300</x:v>
      </x:c>
      <x:c r="R20" s="18" t="str">
        <x:v>https://docs.nvidia.com/dgx/dgxb300-user-guide/introduction-to-dgxb300.html</x:v>
      </x:c>
    </x:row>
    <x:row r="21" ht="44" customHeight="1">
      <x:c r="A21" s="10" t="str">
        <x:v>A1</x:v>
      </x:c>
      <x:c r="B21" s="10" t="str">
        <x:v>A1</x:v>
      </x:c>
      <x:c r="C21" s="11" t="str">
        <x:v>Оборудование</x:v>
      </x:c>
      <x:c r="D21" s="11" t="str">
        <x:v>Гарантия базового комплекта</x:v>
      </x:c>
      <x:c r="E21" s="11" t="str">
        <x:v>Срок, выездной ремонт и регион уточнить в заказе</x:v>
      </x:c>
      <x:c r="F21" s="14" t="n">
        <x:v>1</x:v>
      </x:c>
      <x:c r="G21" s="3" t="str">
        <x:v>к-т</x:v>
      </x:c>
      <x:c r="H21" s="21" t="n">
        <x:v>0</x:v>
      </x:c>
      <x:c r="I21" s="21" t="n">
        <x:v>0</x:v>
      </x:c>
      <x:c r="J21" s="16" t="n">
        <x:f>IF(AND(ISNUMBER(F21),ISNUMBER(H21)),F21*H21,"")</x:f>
        <x:v>0</x:v>
      </x:c>
      <x:c r="K21" s="16" t="n">
        <x:f>IF(AND(ISNUMBER(F21),ISNUMBER(I21)),F21*I21,"")</x:f>
        <x:v>0</x:v>
      </x:c>
      <x:c r="L21" s="11" t="str">
        <x:v>В комплекте</x:v>
      </x:c>
      <x:c r="M21" s="11" t="str">
        <x:v>Проверить наличие гарантии в итоговой цене. Продление отдельно не рассчитано.</x:v>
      </x:c>
      <x:c r="N21" s="11" t="str">
        <x:v>Включено в цену основного комплекта. Доплата $0.</x:v>
      </x:c>
      <x:c r="O21" s="11" t="str">
        <x:f>IF(C21="Опционально","Вне итога",IF(AND(ISNUMBER(F21),ISNUMBER(H21),ISNUMBER(I21),F21&gt;0,H21&gt;=0,I21&gt;=H21),"Цена учтена","Уточнить цену/количество"))</x:f>
        <x:v>Цена учтена</x:v>
      </x:c>
      <x:c r="P21" s="10"/>
      <x:c r="Q21" s="18" t="str">
        <x:v>NVIDIA: комплект DGX B300</x:v>
      </x:c>
      <x:c r="R21" s="18" t="str">
        <x:v>https://docs.nvidia.com/dgx/dgxb300-user-guide/introduction-to-dgxb300.html</x:v>
      </x:c>
    </x:row>
    <x:row r="22" ht="61" customHeight="1">
      <x:c r="A22" s="10" t="str">
        <x:v>A1</x:v>
      </x:c>
      <x:c r="B22" s="10" t="str">
        <x:v>A1</x:v>
      </x:c>
      <x:c r="C22" s="11" t="str">
        <x:v>Оборудование</x:v>
      </x:c>
      <x:c r="D22" s="11" t="str">
        <x:v>Коммутатор обычной сети</x:v>
      </x:c>
      <x:c r="E22" s="11" t="str">
        <x:v>8×RJ45 1/2.5/5/10GbE, управляемый. При &gt;6 узлах: 24 порта</x:v>
      </x:c>
      <x:c r="F22" s="14" t="n">
        <x:v>1</x:v>
      </x:c>
      <x:c r="G22" s="3" t="str">
        <x:v>шт</x:v>
      </x:c>
      <x:c r="H22" s="15" t="n">
        <x:v>650</x:v>
      </x:c>
      <x:c r="I22" s="15" t="n">
        <x:v>1600</x:v>
      </x:c>
      <x:c r="J22" s="16" t="n">
        <x:f>IF(AND(ISNUMBER(F22),ISNUMBER(H22)),F22*H22,"")</x:f>
        <x:v>650</x:v>
      </x:c>
      <x:c r="K22" s="16" t="n">
        <x:f>IF(AND(ISNUMBER(F22),ISNUMBER(I22)),F22*I22,"")</x:f>
        <x:v>1600</x:v>
      </x:c>
      <x:c r="L22" s="11" t="str">
        <x:v>Купить</x:v>
      </x:c>
      <x:c r="M22" s="11" t="str">
        <x:v>Управление, загрузка файлов, резервные копии. Использовать Ethernet ОС, а не BMC. B300 имеет 1GbE на штатном RJ45 ОС. Для быстрых копий нужна дополнительная сеть хранения.</x:v>
      </x:c>
      <x:c r="N22" s="11" t="str">
        <x:v>Бюджетная оценка на 03.10.2026. Источник подтверждает характеристики, а не цену.</x:v>
      </x:c>
      <x:c r="O22" s="11" t="str">
        <x:f>IF(C22="Опционально","Вне итога",IF(AND(ISNUMBER(F22),ISNUMBER(H22),ISNUMBER(I22),F22&gt;0,H22&gt;=0,I22&gt;=H22),"Цена учтена","Уточнить цену/количество"))</x:f>
        <x:v>Цена учтена</x:v>
      </x:c>
      <x:c r="P22" s="10"/>
      <x:c r="Q22" s="18" t="str">
        <x:v>Бюджетная оценка автора</x:v>
      </x:c>
      <x:c r="R22" s="18" t="str"/>
    </x:row>
    <x:row r="23" ht="44" customHeight="1">
      <x:c r="A23" s="10" t="str">
        <x:v>A1</x:v>
      </x:c>
      <x:c r="B23" s="10" t="str">
        <x:v>A1</x:v>
      </x:c>
      <x:c r="C23" s="11" t="str">
        <x:v>Оборудование</x:v>
      </x:c>
      <x:c r="D23" s="11" t="str">
        <x:v>Сетевой шлюз</x:v>
      </x:c>
      <x:c r="E23" s="11" t="str">
        <x:v>Проводной маршрутизатор с межсетевым экраном, ≥1GbE</x:v>
      </x:c>
      <x:c r="F23" s="14" t="n">
        <x:v>1</x:v>
      </x:c>
      <x:c r="G23" s="3" t="str">
        <x:v>шт</x:v>
      </x:c>
      <x:c r="H23" s="15" t="n">
        <x:v>150</x:v>
      </x:c>
      <x:c r="I23" s="15" t="n">
        <x:v>500</x:v>
      </x:c>
      <x:c r="J23" s="16" t="n">
        <x:f>IF(AND(ISNUMBER(F23),ISNUMBER(H23)),F23*H23,"")</x:f>
        <x:v>150</x:v>
      </x:c>
      <x:c r="K23" s="16" t="n">
        <x:f>IF(AND(ISNUMBER(F23),ISNUMBER(I23)),F23*I23,"")</x:f>
        <x:v>500</x:v>
      </x:c>
      <x:c r="L23" s="11" t="str">
        <x:v>Купить</x:v>
      </x:c>
      <x:c r="M23" s="11" t="str">
        <x:v>Подключение к локальной сети. Плата за связь не включена.</x:v>
      </x:c>
      <x:c r="N23" s="11" t="str">
        <x:v>Бюджетная оценка на 03.10.2026. Источник подтверждает характеристики, а не цену.</x:v>
      </x:c>
      <x:c r="O23" s="11" t="str">
        <x:f>IF(C23="Опционально","Вне итога",IF(AND(ISNUMBER(F23),ISNUMBER(H23),ISNUMBER(I23),F23&gt;0,H23&gt;=0,I23&gt;=H23),"Цена учтена","Уточнить цену/количество"))</x:f>
        <x:v>Цена учтена</x:v>
      </x:c>
      <x:c r="P23" s="10"/>
      <x:c r="Q23" s="18" t="str">
        <x:v>Бюджетная оценка автора</x:v>
      </x:c>
      <x:c r="R23" s="18" t="str"/>
    </x:row>
    <x:row r="24" ht="44" customHeight="1">
      <x:c r="A24" s="10" t="str">
        <x:v>A1</x:v>
      </x:c>
      <x:c r="B24" s="10" t="str">
        <x:v>A1</x:v>
      </x:c>
      <x:c r="C24" s="11" t="str">
        <x:v>Оборудование</x:v>
      </x:c>
      <x:c r="D24" s="11" t="str">
        <x:v>Резервное хранилище</x:v>
      </x:c>
      <x:c r="E24" s="11" t="str">
        <x:v>NAS 4 отсека, 10GbE, RAM ≥16GB, диски отдельно</x:v>
      </x:c>
      <x:c r="F24" s="14" t="n">
        <x:v>1</x:v>
      </x:c>
      <x:c r="G24" s="3" t="str">
        <x:v>шт</x:v>
      </x:c>
      <x:c r="H24" s="15" t="n">
        <x:v>1100</x:v>
      </x:c>
      <x:c r="I24" s="15" t="n">
        <x:v>2600</x:v>
      </x:c>
      <x:c r="J24" s="16" t="n">
        <x:f>IF(AND(ISNUMBER(F24),ISNUMBER(H24)),F24*H24,"")</x:f>
        <x:v>1100</x:v>
      </x:c>
      <x:c r="K24" s="16" t="n">
        <x:f>IF(AND(ISNUMBER(F24),ISNUMBER(I24)),F24*I24,"")</x:f>
        <x:v>2600</x:v>
      </x:c>
      <x:c r="L24" s="11" t="str">
        <x:v>Купить</x:v>
      </x:c>
      <x:c r="M24" s="11" t="str">
        <x:v>Копии настроек, данных и контрольных точек. Основной сервер не считается резервной копией.</x:v>
      </x:c>
      <x:c r="N24" s="11" t="str">
        <x:v>Бюджетная оценка на 03.10.2026. Источник подтверждает характеристики, а не цену.</x:v>
      </x:c>
      <x:c r="O24" s="11" t="str">
        <x:f>IF(C24="Опционально","Вне итога",IF(AND(ISNUMBER(F24),ISNUMBER(H24),ISNUMBER(I24),F24&gt;0,H24&gt;=0,I24&gt;=H24),"Цена учтена","Уточнить цену/количество"))</x:f>
        <x:v>Цена учтена</x:v>
      </x:c>
      <x:c r="P24" s="10"/>
      <x:c r="Q24" s="18" t="str">
        <x:v>Бюджетная оценка автора</x:v>
      </x:c>
      <x:c r="R24" s="18" t="str"/>
    </x:row>
    <x:row r="25" ht="44" customHeight="1">
      <x:c r="A25" s="10" t="str">
        <x:v>A1</x:v>
      </x:c>
      <x:c r="B25" s="10" t="str">
        <x:v>A1</x:v>
      </x:c>
      <x:c r="C25" s="11" t="str">
        <x:v>Оборудование</x:v>
      </x:c>
      <x:c r="D25" s="11" t="str">
        <x:v>Диски резервного хранилища</x:v>
      </x:c>
      <x:c r="E25" s="11" t="str">
        <x:v>4×12TB NAS/enterprise HDD. RAID6: около 24TB до форматирования</x:v>
      </x:c>
      <x:c r="F25" s="14" t="n">
        <x:v>4</x:v>
      </x:c>
      <x:c r="G25" s="3" t="str">
        <x:v>шт</x:v>
      </x:c>
      <x:c r="H25" s="15" t="n">
        <x:v>250</x:v>
      </x:c>
      <x:c r="I25" s="15" t="n">
        <x:v>430</x:v>
      </x:c>
      <x:c r="J25" s="16" t="n">
        <x:f>IF(AND(ISNUMBER(F25),ISNUMBER(H25)),F25*H25,"")</x:f>
        <x:v>1000</x:v>
      </x:c>
      <x:c r="K25" s="16" t="n">
        <x:f>IF(AND(ISNUMBER(F25),ISNUMBER(I25)),F25*I25,"")</x:f>
        <x:v>1720</x:v>
      </x:c>
      <x:c r="L25" s="11" t="str">
        <x:v>Купить</x:v>
      </x:c>
      <x:c r="M25" s="11" t="str">
        <x:v>Цена каждого диска. Один дополнительный запасной диск указан отдельно.</x:v>
      </x:c>
      <x:c r="N25" s="11" t="str">
        <x:v>Бюджетная оценка на 03.10.2026. Источник подтверждает характеристики, а не цену.</x:v>
      </x:c>
      <x:c r="O25" s="11" t="str">
        <x:f>IF(C25="Опционально","Вне итога",IF(AND(ISNUMBER(F25),ISNUMBER(H25),ISNUMBER(I25),F25&gt;0,H25&gt;=0,I25&gt;=H25),"Цена учтена","Уточнить цену/количество"))</x:f>
        <x:v>Цена учтена</x:v>
      </x:c>
      <x:c r="P25" s="10"/>
      <x:c r="Q25" s="18" t="str">
        <x:v>Бюджетная оценка автора</x:v>
      </x:c>
      <x:c r="R25" s="18" t="str"/>
    </x:row>
    <x:row r="26" ht="44" customHeight="1">
      <x:c r="A26" s="10" t="str">
        <x:v>A1</x:v>
      </x:c>
      <x:c r="B26" s="10" t="str">
        <x:v>A1</x:v>
      </x:c>
      <x:c r="C26" s="11" t="str">
        <x:v>Оборудование</x:v>
      </x:c>
      <x:c r="D26" s="11" t="str">
        <x:v>Запасной диск NAS</x:v>
      </x:c>
      <x:c r="E26" s="11" t="str">
        <x:v>12TB той же совместимой серии</x:v>
      </x:c>
      <x:c r="F26" s="14" t="n">
        <x:v>1</x:v>
      </x:c>
      <x:c r="G26" s="3" t="str">
        <x:v>шт</x:v>
      </x:c>
      <x:c r="H26" s="15" t="n">
        <x:v>250</x:v>
      </x:c>
      <x:c r="I26" s="15" t="n">
        <x:v>430</x:v>
      </x:c>
      <x:c r="J26" s="16" t="n">
        <x:f>IF(AND(ISNUMBER(F26),ISNUMBER(H26)),F26*H26,"")</x:f>
        <x:v>250</x:v>
      </x:c>
      <x:c r="K26" s="16" t="n">
        <x:f>IF(AND(ISNUMBER(F26),ISNUMBER(I26)),F26*I26,"")</x:f>
        <x:v>430</x:v>
      </x:c>
      <x:c r="L26" s="11" t="str">
        <x:v>Купить</x:v>
      </x:c>
      <x:c r="M26" s="11" t="str">
        <x:v>Быстрая замена отказавшего диска.</x:v>
      </x:c>
      <x:c r="N26" s="11" t="str">
        <x:v>Бюджетная оценка на 03.10.2026. Источник подтверждает характеристики, а не цену.</x:v>
      </x:c>
      <x:c r="O26" s="11" t="str">
        <x:f>IF(C26="Опционально","Вне итога",IF(AND(ISNUMBER(F26),ISNUMBER(H26),ISNUMBER(I26),F26&gt;0,H26&gt;=0,I26&gt;=H26),"Цена учтена","Уточнить цену/количество"))</x:f>
        <x:v>Цена учтена</x:v>
      </x:c>
      <x:c r="P26" s="10"/>
      <x:c r="Q26" s="18" t="str">
        <x:v>Бюджетная оценка автора</x:v>
      </x:c>
      <x:c r="R26" s="18" t="str"/>
    </x:row>
    <x:row r="27" ht="44" customHeight="1">
      <x:c r="A27" s="10" t="str">
        <x:v>A1</x:v>
      </x:c>
      <x:c r="B27" s="10" t="str">
        <x:v>A1</x:v>
      </x:c>
      <x:c r="C27" s="11" t="str">
        <x:v>Оборудование</x:v>
      </x:c>
      <x:c r="D27" s="11" t="str">
        <x:v>Рабочее место администратора</x:v>
      </x:c>
      <x:c r="E27" s="11" t="str">
        <x:v>Мини-ПК 16GB RAM, SSD 512GB, Ethernet</x:v>
      </x:c>
      <x:c r="F27" s="14" t="n">
        <x:v>1</x:v>
      </x:c>
      <x:c r="G27" s="3" t="str">
        <x:v>шт</x:v>
      </x:c>
      <x:c r="H27" s="15" t="n">
        <x:v>400</x:v>
      </x:c>
      <x:c r="I27" s="15" t="n">
        <x:v>800</x:v>
      </x:c>
      <x:c r="J27" s="16" t="n">
        <x:f>IF(AND(ISNUMBER(F27),ISNUMBER(H27)),F27*H27,"")</x:f>
        <x:v>400</x:v>
      </x:c>
      <x:c r="K27" s="16" t="n">
        <x:f>IF(AND(ISNUMBER(F27),ISNUMBER(I27)),F27*I27,"")</x:f>
        <x:v>800</x:v>
      </x:c>
      <x:c r="L27" s="11" t="str">
        <x:v>Купить</x:v>
      </x:c>
      <x:c r="M27" s="11" t="str">
        <x:v>Настройка и управление системой. Для Mac можно использовать один узел вместо отдельного ПК.</x:v>
      </x:c>
      <x:c r="N27" s="11" t="str">
        <x:v>Бюджетная оценка на 03.10.2026. Источник подтверждает характеристики, а не цену.</x:v>
      </x:c>
      <x:c r="O27" s="11" t="str">
        <x:f>IF(C27="Опционально","Вне итога",IF(AND(ISNUMBER(F27),ISNUMBER(H27),ISNUMBER(I27),F27&gt;0,H27&gt;=0,I27&gt;=H27),"Цена учтена","Уточнить цену/количество"))</x:f>
        <x:v>Цена учтена</x:v>
      </x:c>
      <x:c r="P27" s="10"/>
      <x:c r="Q27" s="18" t="str">
        <x:v>Бюджетная оценка автора</x:v>
      </x:c>
      <x:c r="R27" s="18" t="str"/>
    </x:row>
    <x:row r="28" ht="44" customHeight="1">
      <x:c r="A28" s="10" t="str">
        <x:v>A1</x:v>
      </x:c>
      <x:c r="B28" s="10" t="str">
        <x:v>A1</x:v>
      </x:c>
      <x:c r="C28" s="11" t="str">
        <x:v>Оборудование</x:v>
      </x:c>
      <x:c r="D28" s="11" t="str">
        <x:v>Монитор</x:v>
      </x:c>
      <x:c r="E28" s="11" t="str">
        <x:v>27 дюймов, HDMI/DisplayPort</x:v>
      </x:c>
      <x:c r="F28" s="14" t="n">
        <x:v>1</x:v>
      </x:c>
      <x:c r="G28" s="3" t="str">
        <x:v>шт</x:v>
      </x:c>
      <x:c r="H28" s="15" t="n">
        <x:v>160</x:v>
      </x:c>
      <x:c r="I28" s="15" t="n">
        <x:v>320</x:v>
      </x:c>
      <x:c r="J28" s="16" t="n">
        <x:f>IF(AND(ISNUMBER(F28),ISNUMBER(H28)),F28*H28,"")</x:f>
        <x:v>160</x:v>
      </x:c>
      <x:c r="K28" s="16" t="n">
        <x:f>IF(AND(ISNUMBER(F28),ISNUMBER(I28)),F28*I28,"")</x:f>
        <x:v>320</x:v>
      </x:c>
      <x:c r="L28" s="11" t="str">
        <x:v>Купить</x:v>
      </x:c>
      <x:c r="M28" s="11" t="str"/>
      <x:c r="N28" s="11" t="str">
        <x:v>Бюджетная оценка на 03.10.2026. Источник подтверждает характеристики, а не цену.</x:v>
      </x:c>
      <x:c r="O28" s="11" t="str">
        <x:f>IF(C28="Опционально","Вне итога",IF(AND(ISNUMBER(F28),ISNUMBER(H28),ISNUMBER(I28),F28&gt;0,H28&gt;=0,I28&gt;=H28),"Цена учтена","Уточнить цену/количество"))</x:f>
        <x:v>Цена учтена</x:v>
      </x:c>
      <x:c r="P28" s="10"/>
      <x:c r="Q28" s="18" t="str">
        <x:v>Бюджетная оценка автора</x:v>
      </x:c>
      <x:c r="R28" s="18" t="str"/>
    </x:row>
    <x:row r="29" ht="44" customHeight="1">
      <x:c r="A29" s="10" t="str">
        <x:v>A1</x:v>
      </x:c>
      <x:c r="B29" s="10" t="str">
        <x:v>A1</x:v>
      </x:c>
      <x:c r="C29" s="11" t="str">
        <x:v>Оборудование</x:v>
      </x:c>
      <x:c r="D29" s="11" t="str">
        <x:v>Клавиатура и мышь</x:v>
      </x:c>
      <x:c r="E29" s="11" t="str">
        <x:v>Проводные USB</x:v>
      </x:c>
      <x:c r="F29" s="14" t="n">
        <x:v>1</x:v>
      </x:c>
      <x:c r="G29" s="3" t="str">
        <x:v>к-т</x:v>
      </x:c>
      <x:c r="H29" s="15" t="n">
        <x:v>30</x:v>
      </x:c>
      <x:c r="I29" s="15" t="n">
        <x:v>70</x:v>
      </x:c>
      <x:c r="J29" s="16" t="n">
        <x:f>IF(AND(ISNUMBER(F29),ISNUMBER(H29)),F29*H29,"")</x:f>
        <x:v>30</x:v>
      </x:c>
      <x:c r="K29" s="16" t="n">
        <x:f>IF(AND(ISNUMBER(F29),ISNUMBER(I29)),F29*I29,"")</x:f>
        <x:v>70</x:v>
      </x:c>
      <x:c r="L29" s="11" t="str">
        <x:v>Купить</x:v>
      </x:c>
      <x:c r="M29" s="11" t="str"/>
      <x:c r="N29" s="11" t="str">
        <x:v>Бюджетная оценка на 03.10.2026. Источник подтверждает характеристики, а не цену.</x:v>
      </x:c>
      <x:c r="O29" s="11" t="str">
        <x:f>IF(C29="Опционально","Вне итога",IF(AND(ISNUMBER(F29),ISNUMBER(H29),ISNUMBER(I29),F29&gt;0,H29&gt;=0,I29&gt;=H29),"Цена учтена","Уточнить цену/количество"))</x:f>
        <x:v>Цена учтена</x:v>
      </x:c>
      <x:c r="P29" s="10"/>
      <x:c r="Q29" s="18" t="str">
        <x:v>Бюджетная оценка автора</x:v>
      </x:c>
      <x:c r="R29" s="18" t="str"/>
    </x:row>
    <x:row r="30" ht="44" customHeight="1">
      <x:c r="A30" s="10" t="str">
        <x:v>A1</x:v>
      </x:c>
      <x:c r="B30" s="10" t="str">
        <x:v>A1</x:v>
      </x:c>
      <x:c r="C30" s="11" t="str">
        <x:v>Оборудование</x:v>
      </x:c>
      <x:c r="D30" s="11" t="str">
        <x:v>Кабель монитора</x:v>
      </x:c>
      <x:c r="E30" s="11" t="str">
        <x:v>HDMI/DisplayPort 2 м, по разъёму компьютера</x:v>
      </x:c>
      <x:c r="F30" s="14" t="n">
        <x:v>1</x:v>
      </x:c>
      <x:c r="G30" s="3" t="str">
        <x:v>шт</x:v>
      </x:c>
      <x:c r="H30" s="15" t="n">
        <x:v>10</x:v>
      </x:c>
      <x:c r="I30" s="15" t="n">
        <x:v>30</x:v>
      </x:c>
      <x:c r="J30" s="16" t="n">
        <x:f>IF(AND(ISNUMBER(F30),ISNUMBER(H30)),F30*H30,"")</x:f>
        <x:v>10</x:v>
      </x:c>
      <x:c r="K30" s="16" t="n">
        <x:f>IF(AND(ISNUMBER(F30),ISNUMBER(I30)),F30*I30,"")</x:f>
        <x:v>30</x:v>
      </x:c>
      <x:c r="L30" s="11" t="str">
        <x:v>Купить</x:v>
      </x:c>
      <x:c r="M30" s="11" t="str"/>
      <x:c r="N30" s="11" t="str">
        <x:v>Бюджетная оценка на 03.10.2026. Источник подтверждает характеристики, а не цену.</x:v>
      </x:c>
      <x:c r="O30" s="11" t="str">
        <x:f>IF(C30="Опционально","Вне итога",IF(AND(ISNUMBER(F30),ISNUMBER(H30),ISNUMBER(I30),F30&gt;0,H30&gt;=0,I30&gt;=H30),"Цена учтена","Уточнить цену/количество"))</x:f>
        <x:v>Цена учтена</x:v>
      </x:c>
      <x:c r="P30" s="10"/>
      <x:c r="Q30" s="18" t="str">
        <x:v>Бюджетная оценка автора</x:v>
      </x:c>
      <x:c r="R30" s="18" t="str"/>
    </x:row>
    <x:row r="31" ht="44" customHeight="1">
      <x:c r="A31" s="10" t="str">
        <x:v>A1</x:v>
      </x:c>
      <x:c r="B31" s="10" t="str">
        <x:v>A1</x:v>
      </x:c>
      <x:c r="C31" s="11" t="str">
        <x:v>Оборудование</x:v>
      </x:c>
      <x:c r="D31" s="11" t="str">
        <x:v>Патч-корды обычной сети</x:v>
      </x:c>
      <x:c r="E31" s="11" t="str">
        <x:v>Cat6A, 2 м, RJ45, заводские</x:v>
      </x:c>
      <x:c r="F31" s="14" t="n">
        <x:v>8</x:v>
      </x:c>
      <x:c r="G31" s="3" t="str">
        <x:v>шт</x:v>
      </x:c>
      <x:c r="H31" s="15" t="n">
        <x:v>8</x:v>
      </x:c>
      <x:c r="I31" s="15" t="n">
        <x:v>20</x:v>
      </x:c>
      <x:c r="J31" s="16" t="n">
        <x:f>IF(AND(ISNUMBER(F31),ISNUMBER(H31)),F31*H31,"")</x:f>
        <x:v>64</x:v>
      </x:c>
      <x:c r="K31" s="16" t="n">
        <x:f>IF(AND(ISNUMBER(F31),ISNUMBER(I31)),F31*I31,"")</x:f>
        <x:v>160</x:v>
      </x:c>
      <x:c r="L31" s="11" t="str">
        <x:v>Купить</x:v>
      </x:c>
      <x:c r="M31" s="11" t="str">
        <x:v>6 рабочих соединений и 2 запасных. Длина 2 м является исходным допущением.</x:v>
      </x:c>
      <x:c r="N31" s="11" t="str">
        <x:v>Бюджетная оценка на 03.10.2026. Источник подтверждает характеристики, а не цену.</x:v>
      </x:c>
      <x:c r="O31" s="11" t="str">
        <x:f>IF(C31="Опционально","Вне итога",IF(AND(ISNUMBER(F31),ISNUMBER(H31),ISNUMBER(I31),F31&gt;0,H31&gt;=0,I31&gt;=H31),"Цена учтена","Уточнить цену/количество"))</x:f>
        <x:v>Цена учтена</x:v>
      </x:c>
      <x:c r="P31" s="10"/>
      <x:c r="Q31" s="18" t="str">
        <x:v>Бюджетная оценка автора</x:v>
      </x:c>
      <x:c r="R31" s="18" t="str"/>
    </x:row>
    <x:row r="32" ht="44" customHeight="1">
      <x:c r="A32" s="10" t="str">
        <x:v>A1</x:v>
      </x:c>
      <x:c r="B32" s="10" t="str">
        <x:v>A1</x:v>
      </x:c>
      <x:c r="C32" s="11" t="str">
        <x:v>Оборудование</x:v>
      </x:c>
      <x:c r="D32" s="11" t="str">
        <x:v>USB-накопители для восстановления</x:v>
      </x:c>
      <x:c r="E32" s="11" t="str">
        <x:v>64GB USB 3.x</x:v>
      </x:c>
      <x:c r="F32" s="14" t="n">
        <x:v>2</x:v>
      </x:c>
      <x:c r="G32" s="3" t="str">
        <x:v>шт</x:v>
      </x:c>
      <x:c r="H32" s="15" t="n">
        <x:v>12</x:v>
      </x:c>
      <x:c r="I32" s="15" t="n">
        <x:v>25</x:v>
      </x:c>
      <x:c r="J32" s="16" t="n">
        <x:f>IF(AND(ISNUMBER(F32),ISNUMBER(H32)),F32*H32,"")</x:f>
        <x:v>24</x:v>
      </x:c>
      <x:c r="K32" s="16" t="n">
        <x:f>IF(AND(ISNUMBER(F32),ISNUMBER(I32)),F32*I32,"")</x:f>
        <x:v>50</x:v>
      </x:c>
      <x:c r="L32" s="11" t="str">
        <x:v>Купить</x:v>
      </x:c>
      <x:c r="M32" s="11" t="str">
        <x:v>Установочный носитель и аварийное восстановление. Не место хранения единственной копии данных.</x:v>
      </x:c>
      <x:c r="N32" s="11" t="str">
        <x:v>Бюджетная оценка на 03.10.2026. Источник подтверждает характеристики, а не цену.</x:v>
      </x:c>
      <x:c r="O32" s="11" t="str">
        <x:f>IF(C32="Опционально","Вне итога",IF(AND(ISNUMBER(F32),ISNUMBER(H32),ISNUMBER(I32),F32&gt;0,H32&gt;=0,I32&gt;=H32),"Цена учтена","Уточнить цену/количество"))</x:f>
        <x:v>Цена учтена</x:v>
      </x:c>
      <x:c r="P32" s="10"/>
      <x:c r="Q32" s="18" t="str">
        <x:v>Бюджетная оценка автора</x:v>
      </x:c>
      <x:c r="R32" s="18" t="str"/>
    </x:row>
    <x:row r="33" ht="44" customHeight="1">
      <x:c r="A33" s="10" t="str">
        <x:v>A1</x:v>
      </x:c>
      <x:c r="B33" s="10" t="str">
        <x:v>A1</x:v>
      </x:c>
      <x:c r="C33" s="11" t="str">
        <x:v>Помещение</x:v>
      </x:c>
      <x:c r="D33" s="11" t="str">
        <x:v>Обследование и проект</x:v>
      </x:c>
      <x:c r="E33" s="11" t="str">
        <x:v>Электрик, специалист по охлаждению, проверка несущей способности пола</x:v>
      </x:c>
      <x:c r="F33" s="14" t="n">
        <x:v>1</x:v>
      </x:c>
      <x:c r="G33" s="3" t="str">
        <x:v>усл</x:v>
      </x:c>
      <x:c r="H33" s="15" t="n">
        <x:v>2000</x:v>
      </x:c>
      <x:c r="I33" s="15" t="n">
        <x:v>8000</x:v>
      </x:c>
      <x:c r="J33" s="16" t="n">
        <x:f>IF(AND(ISNUMBER(F33),ISNUMBER(H33)),F33*H33,"")</x:f>
        <x:v>2000</x:v>
      </x:c>
      <x:c r="K33" s="16" t="n">
        <x:f>IF(AND(ISNUMBER(F33),ISNUMBER(I33)),F33*I33,"")</x:f>
        <x:v>8000</x:v>
      </x:c>
      <x:c r="L33" s="11" t="str">
        <x:v>Купить</x:v>
      </x:c>
      <x:c r="M33" s="11" t="str">
        <x:v>Уточнить вводную мощность, трассы, дверные проёмы, этаж, шум и наружный блок. До закупки кабеля и защиты.</x:v>
      </x:c>
      <x:c r="N33" s="11" t="str">
        <x:v>Бюджетная оценка на 03.10.2026. Источник подтверждает характеристики, а не цену.</x:v>
      </x:c>
      <x:c r="O33" s="11" t="str">
        <x:f>IF(C33="Опционально","Вне итога",IF(AND(ISNUMBER(F33),ISNUMBER(H33),ISNUMBER(I33),F33&gt;0,H33&gt;=0,I33&gt;=H33),"Цена учтена","Уточнить цену/количество"))</x:f>
        <x:v>Цена учтена</x:v>
      </x:c>
      <x:c r="P33" s="10"/>
      <x:c r="Q33" s="18" t="str">
        <x:v>Бюджетная оценка автора</x:v>
      </x:c>
      <x:c r="R33" s="18" t="str"/>
    </x:row>
    <x:row r="34" ht="44" customHeight="1">
      <x:c r="A34" s="10" t="str">
        <x:v>A1</x:v>
      </x:c>
      <x:c r="B34" s="10" t="str">
        <x:v>A1</x:v>
      </x:c>
      <x:c r="C34" s="11" t="str">
        <x:v>Помещение</x:v>
      </x:c>
      <x:c r="D34" s="11" t="str">
        <x:v>Подготовка поверхностей</x:v>
      </x:c>
      <x:c r="E34" s="11" t="str">
        <x:v>Обеспыливание, герметизация щелей, ремонт покрытия существующей комнаты</x:v>
      </x:c>
      <x:c r="F34" s="14" t="n">
        <x:v>20</x:v>
      </x:c>
      <x:c r="G34" s="3" t="str">
        <x:v>м²</x:v>
      </x:c>
      <x:c r="H34" s="15" t="n">
        <x:v>30</x:v>
      </x:c>
      <x:c r="I34" s="15" t="n">
        <x:v>80</x:v>
      </x:c>
      <x:c r="J34" s="16" t="n">
        <x:f>IF(AND(ISNUMBER(F34),ISNUMBER(H34)),F34*H34,"")</x:f>
        <x:v>600</x:v>
      </x:c>
      <x:c r="K34" s="16" t="n">
        <x:f>IF(AND(ISNUMBER(F34),ISNUMBER(I34)),F34*I34,"")</x:f>
        <x:v>1600</x:v>
      </x:c>
      <x:c r="L34" s="11" t="str">
        <x:v>Купить</x:v>
      </x:c>
      <x:c r="M34" s="11" t="str">
        <x:v>Исходно помещение с готовыми стенами и крышей. Строительство здания не рассчитано.</x:v>
      </x:c>
      <x:c r="N34" s="11" t="str">
        <x:v>Бюджетная оценка на 03.10.2026. Источник подтверждает характеристики, а не цену.</x:v>
      </x:c>
      <x:c r="O34" s="11" t="str">
        <x:f>IF(C34="Опционально","Вне итога",IF(AND(ISNUMBER(F34),ISNUMBER(H34),ISNUMBER(I34),F34&gt;0,H34&gt;=0,I34&gt;=H34),"Цена учтена","Уточнить цену/количество"))</x:f>
        <x:v>Цена учтена</x:v>
      </x:c>
      <x:c r="P34" s="10"/>
      <x:c r="Q34" s="18" t="str">
        <x:v>Бюджетная оценка автора</x:v>
      </x:c>
      <x:c r="R34" s="18" t="str"/>
    </x:row>
    <x:row r="35" ht="44" customHeight="1">
      <x:c r="A35" s="10" t="str">
        <x:v>A1</x:v>
      </x:c>
      <x:c r="B35" s="10" t="str">
        <x:v>A1</x:v>
      </x:c>
      <x:c r="C35" s="11" t="str">
        <x:v>Помещение</x:v>
      </x:c>
      <x:c r="D35" s="11" t="str">
        <x:v>Усиление пола и перемещение тяжёлого оборудования</x:v>
      </x:c>
      <x:c r="E35" s="11" t="str">
        <x:v>Работы по результатам обследования, бюджетный резерв</x:v>
      </x:c>
      <x:c r="F35" s="14" t="n">
        <x:v>1</x:v>
      </x:c>
      <x:c r="G35" s="3" t="str">
        <x:v>резерв</x:v>
      </x:c>
      <x:c r="H35" s="15" t="n">
        <x:v>0</x:v>
      </x:c>
      <x:c r="I35" s="15" t="n">
        <x:v>15000</x:v>
      </x:c>
      <x:c r="J35" s="16" t="n">
        <x:f>IF(AND(ISNUMBER(F35),ISNUMBER(H35)),F35*H35,"")</x:f>
        <x:v>0</x:v>
      </x:c>
      <x:c r="K35" s="16" t="n">
        <x:f>IF(AND(ISNUMBER(F35),ISNUMBER(I35)),F35*I35,"")</x:f>
        <x:v>15000</x:v>
      </x:c>
      <x:c r="L35" s="11" t="str">
        <x:v>Резерв</x:v>
      </x:c>
      <x:c r="M35" s="11" t="str">
        <x:v>Может не понадобиться. Для тяжёлых стоек нагрузку подтверждает инженер, цену даёт подрядчик.</x:v>
      </x:c>
      <x:c r="N35" s="11" t="str">
        <x:v>Бюджетная оценка на 03.10.2026. Источник подтверждает характеристики, а не цену.</x:v>
      </x:c>
      <x:c r="O35" s="11" t="str">
        <x:f>IF(C35="Опционально","Вне итога",IF(AND(ISNUMBER(F35),ISNUMBER(H35),ISNUMBER(I35),F35&gt;0,H35&gt;=0,I35&gt;=H35),"Цена учтена","Уточнить цену/количество"))</x:f>
        <x:v>Цена учтена</x:v>
      </x:c>
      <x:c r="P35" s="10"/>
      <x:c r="Q35" s="18" t="str">
        <x:v>Бюджетная оценка автора</x:v>
      </x:c>
      <x:c r="R35" s="18" t="str"/>
    </x:row>
    <x:row r="36" ht="44" customHeight="1">
      <x:c r="A36" s="10" t="str">
        <x:v>A1</x:v>
      </x:c>
      <x:c r="B36" s="10" t="str">
        <x:v>A1</x:v>
      </x:c>
      <x:c r="C36" s="11" t="str">
        <x:v>Помещение</x:v>
      </x:c>
      <x:c r="D36" s="11" t="str">
        <x:v>Серверная стойка</x:v>
      </x:c>
      <x:c r="E36" s="11" t="str">
        <x:v>42U, ширина 800 мм, глубина 1200–1400 мм, нагрузка ≥1500 кг</x:v>
      </x:c>
      <x:c r="F36" s="14" t="n">
        <x:v>1</x:v>
      </x:c>
      <x:c r="G36" s="3" t="str">
        <x:v>шт</x:v>
      </x:c>
      <x:c r="H36" s="15" t="n">
        <x:v>1500</x:v>
      </x:c>
      <x:c r="I36" s="15" t="n">
        <x:v>3500</x:v>
      </x:c>
      <x:c r="J36" s="16" t="n">
        <x:f>IF(AND(ISNUMBER(F36),ISNUMBER(H36)),F36*H36,"")</x:f>
        <x:v>1500</x:v>
      </x:c>
      <x:c r="K36" s="16" t="n">
        <x:f>IF(AND(ISNUMBER(F36),ISNUMBER(I36)),F36*I36,"")</x:f>
        <x:v>3500</x:v>
      </x:c>
      <x:c r="L36" s="11" t="str">
        <x:v>Купить</x:v>
      </x:c>
      <x:c r="M36" s="11" t="str">
        <x:v>Проверить длину рельсов, пространство сзади и массу заполненной стойки.</x:v>
      </x:c>
      <x:c r="N36" s="11" t="str">
        <x:v>Бюджетная оценка на 03.10.2026. Источник подтверждает характеристики, а не цену.</x:v>
      </x:c>
      <x:c r="O36" s="11" t="str">
        <x:f>IF(C36="Опционально","Вне итога",IF(AND(ISNUMBER(F36),ISNUMBER(H36),ISNUMBER(I36),F36&gt;0,H36&gt;=0,I36&gt;=H36),"Цена учтена","Уточнить цену/количество"))</x:f>
        <x:v>Цена учтена</x:v>
      </x:c>
      <x:c r="P36" s="10"/>
      <x:c r="Q36" s="18" t="str">
        <x:v>Бюджетная оценка автора</x:v>
      </x:c>
      <x:c r="R36" s="18" t="str"/>
    </x:row>
    <x:row r="37" ht="44" customHeight="1">
      <x:c r="A37" s="10" t="str">
        <x:v>A1</x:v>
      </x:c>
      <x:c r="B37" s="10" t="str">
        <x:v>A1</x:v>
      </x:c>
      <x:c r="C37" s="11" t="str">
        <x:v>Помещение</x:v>
      </x:c>
      <x:c r="D37" s="11" t="str">
        <x:v>Полка для NAS и сетевого оборудования</x:v>
      </x:c>
      <x:c r="E37" s="11" t="str">
        <x:v>19 дюймов, усиленная</x:v>
      </x:c>
      <x:c r="F37" s="14" t="n">
        <x:v>2</x:v>
      </x:c>
      <x:c r="G37" s="3" t="str">
        <x:v>шт</x:v>
      </x:c>
      <x:c r="H37" s="15" t="n">
        <x:v>70</x:v>
      </x:c>
      <x:c r="I37" s="15" t="n">
        <x:v>160</x:v>
      </x:c>
      <x:c r="J37" s="16" t="n">
        <x:f>IF(AND(ISNUMBER(F37),ISNUMBER(H37)),F37*H37,"")</x:f>
        <x:v>140</x:v>
      </x:c>
      <x:c r="K37" s="16" t="n">
        <x:f>IF(AND(ISNUMBER(F37),ISNUMBER(I37)),F37*I37,"")</x:f>
        <x:v>320</x:v>
      </x:c>
      <x:c r="L37" s="11" t="str">
        <x:v>Купить</x:v>
      </x:c>
      <x:c r="M37" s="11" t="str"/>
      <x:c r="N37" s="11" t="str">
        <x:v>Бюджетная оценка на 03.10.2026. Источник подтверждает характеристики, а не цену.</x:v>
      </x:c>
      <x:c r="O37" s="11" t="str">
        <x:f>IF(C37="Опционально","Вне итога",IF(AND(ISNUMBER(F37),ISNUMBER(H37),ISNUMBER(I37),F37&gt;0,H37&gt;=0,I37&gt;=H37),"Цена учтена","Уточнить цену/количество"))</x:f>
        <x:v>Цена учтена</x:v>
      </x:c>
      <x:c r="P37" s="10"/>
      <x:c r="Q37" s="18" t="str">
        <x:v>Бюджетная оценка автора</x:v>
      </x:c>
      <x:c r="R37" s="18" t="str"/>
    </x:row>
    <x:row r="38" ht="44" customHeight="1">
      <x:c r="A38" s="10" t="str">
        <x:v>A1</x:v>
      </x:c>
      <x:c r="B38" s="10" t="str">
        <x:v>A1</x:v>
      </x:c>
      <x:c r="C38" s="11" t="str">
        <x:v>Помещение</x:v>
      </x:c>
      <x:c r="D38" s="11" t="str">
        <x:v>Закрытие пустых мест и организация кабелей</x:v>
      </x:c>
      <x:c r="E38" s="11" t="str">
        <x:v>Заглушки U, вертикальный и горизонтальный органайзеры, крепёж M6</x:v>
      </x:c>
      <x:c r="F38" s="14" t="n">
        <x:v>1</x:v>
      </x:c>
      <x:c r="G38" s="3" t="str">
        <x:v>к-т</x:v>
      </x:c>
      <x:c r="H38" s="15" t="n">
        <x:v>160</x:v>
      </x:c>
      <x:c r="I38" s="15" t="n">
        <x:v>400</x:v>
      </x:c>
      <x:c r="J38" s="16" t="n">
        <x:f>IF(AND(ISNUMBER(F38),ISNUMBER(H38)),F38*H38,"")</x:f>
        <x:v>160</x:v>
      </x:c>
      <x:c r="K38" s="16" t="n">
        <x:f>IF(AND(ISNUMBER(F38),ISNUMBER(I38)),F38*I38,"")</x:f>
        <x:v>400</x:v>
      </x:c>
      <x:c r="L38" s="11" t="str">
        <x:v>Купить</x:v>
      </x:c>
      <x:c r="M38" s="11" t="str">
        <x:v>Предотвращение возврата горячего воздуха и удобное обслуживание. Рельсы серверов считаются в серверном комплекте.</x:v>
      </x:c>
      <x:c r="N38" s="11" t="str">
        <x:v>Бюджетная оценка на 03.10.2026. Источник подтверждает характеристики, а не цену.</x:v>
      </x:c>
      <x:c r="O38" s="11" t="str">
        <x:f>IF(C38="Опционально","Вне итога",IF(AND(ISNUMBER(F38),ISNUMBER(H38),ISNUMBER(I38),F38&gt;0,H38&gt;=0,I38&gt;=H38),"Цена учтена","Уточнить цену/количество"))</x:f>
        <x:v>Цена учтена</x:v>
      </x:c>
      <x:c r="P38" s="10"/>
      <x:c r="Q38" s="18" t="str">
        <x:v>Бюджетная оценка автора</x:v>
      </x:c>
      <x:c r="R38" s="18" t="str"/>
    </x:row>
    <x:row r="39" ht="44" customHeight="1">
      <x:c r="A39" s="10" t="str">
        <x:v>A1</x:v>
      </x:c>
      <x:c r="B39" s="10" t="str">
        <x:v>A1</x:v>
      </x:c>
      <x:c r="C39" s="11" t="str">
        <x:v>Помещение</x:v>
      </x:c>
      <x:c r="D39" s="11" t="str">
        <x:v>Заземление стоек</x:v>
      </x:c>
      <x:c r="E39" s="11" t="str">
        <x:v>Шина, перемычки, наконечники</x:v>
      </x:c>
      <x:c r="F39" s="14" t="n">
        <x:v>1</x:v>
      </x:c>
      <x:c r="G39" s="3" t="str">
        <x:v>к-т</x:v>
      </x:c>
      <x:c r="H39" s="15" t="n">
        <x:v>80</x:v>
      </x:c>
      <x:c r="I39" s="15" t="n">
        <x:v>220</x:v>
      </x:c>
      <x:c r="J39" s="16" t="n">
        <x:f>IF(AND(ISNUMBER(F39),ISNUMBER(H39)),F39*H39,"")</x:f>
        <x:v>80</x:v>
      </x:c>
      <x:c r="K39" s="16" t="n">
        <x:f>IF(AND(ISNUMBER(F39),ISNUMBER(I39)),F39*I39,"")</x:f>
        <x:v>220</x:v>
      </x:c>
      <x:c r="L39" s="11" t="str">
        <x:v>Купить</x:v>
      </x:c>
      <x:c r="M39" s="11" t="str"/>
      <x:c r="N39" s="11" t="str">
        <x:v>Бюджетная оценка на 03.10.2026. Источник подтверждает характеристики, а не цену.</x:v>
      </x:c>
      <x:c r="O39" s="11" t="str">
        <x:f>IF(C39="Опционально","Вне итога",IF(AND(ISNUMBER(F39),ISNUMBER(H39),ISNUMBER(I39),F39&gt;0,H39&gt;=0,I39&gt;=H39),"Цена учтена","Уточнить цену/количество"))</x:f>
        <x:v>Цена учтена</x:v>
      </x:c>
      <x:c r="P39" s="10"/>
      <x:c r="Q39" s="18" t="str">
        <x:v>Бюджетная оценка автора</x:v>
      </x:c>
      <x:c r="R39" s="18" t="str"/>
    </x:row>
    <x:row r="40" ht="61" customHeight="1">
      <x:c r="A40" s="10" t="str">
        <x:v>A1</x:v>
      </x:c>
      <x:c r="B40" s="10" t="str">
        <x:v>A1</x:v>
      </x:c>
      <x:c r="C40" s="11" t="str">
        <x:v>Помещение</x:v>
      </x:c>
      <x:c r="D40" s="11" t="str">
        <x:v>Источник бесперебойного питания</x:v>
      </x:c>
      <x:c r="E40" s="11" t="str">
        <x:v>Онлайн ИБП 20kVA. Активная мощность ≥20kW</x:v>
      </x:c>
      <x:c r="F40" s="14" t="n">
        <x:v>1</x:v>
      </x:c>
      <x:c r="G40" s="3" t="str">
        <x:v>шт</x:v>
      </x:c>
      <x:c r="H40" s="15" t="n">
        <x:v>8000</x:v>
      </x:c>
      <x:c r="I40" s="15" t="n">
        <x:v>18000</x:v>
      </x:c>
      <x:c r="J40" s="16" t="n">
        <x:f>IF(AND(ISNUMBER(F40),ISNUMBER(H40)),F40*H40,"")</x:f>
        <x:v>8000</x:v>
      </x:c>
      <x:c r="K40" s="16" t="n">
        <x:f>IF(AND(ISNUMBER(F40),ISNUMBER(I40)),F40*I40,"")</x:f>
        <x:v>18000</x:v>
      </x:c>
      <x:c r="L40" s="11" t="str">
        <x:v>Купить</x:v>
      </x:c>
      <x:c r="M40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40" s="11" t="str">
        <x:v>Бюджетная оценка на 03.10.2026. Источник подтверждает характеристики, а не цену.</x:v>
      </x:c>
      <x:c r="O40" s="11" t="str">
        <x:f>IF(C40="Опционально","Вне итога",IF(AND(ISNUMBER(F40),ISNUMBER(H40),ISNUMBER(I40),F40&gt;0,H40&gt;=0,I40&gt;=H40),"Цена учтена","Уточнить цену/количество"))</x:f>
        <x:v>Цена учтена</x:v>
      </x:c>
      <x:c r="P40" s="10"/>
      <x:c r="Q40" s="18" t="str">
        <x:v>Schneider: Easy UPS 3S Pro, 400 В</x:v>
      </x:c>
      <x:c r="R40" s="18" t="str">
        <x:v>https://www.productinfo.schneider-electric.com/easyups3s_pro_iec/990-66229-easy-ups-3s-pro-for-external-batteries-installation/English/990-66229B_EN.pdf</x:v>
      </x:c>
    </x:row>
    <x:row r="41" ht="61" customHeight="1">
      <x:c r="A41" s="10" t="str">
        <x:v>A1</x:v>
      </x:c>
      <x:c r="B41" s="10" t="str">
        <x:v>A1</x:v>
      </x:c>
      <x:c r="C41" s="11" t="str">
        <x:v>Помещение</x:v>
      </x:c>
      <x:c r="D41" s="11" t="str">
        <x:v>Батареи и шкаф батарей</x:v>
      </x:c>
      <x:c r="E41" s="11" t="str">
        <x:v>Внешний комплект, 5–10 минут при нагрузке 16kW</x:v>
      </x:c>
      <x:c r="F41" s="14" t="n">
        <x:v>1</x:v>
      </x:c>
      <x:c r="G41" s="3" t="str">
        <x:v>к-т</x:v>
      </x:c>
      <x:c r="H41" s="15" t="n">
        <x:v>5600</x:v>
      </x:c>
      <x:c r="I41" s="15" t="n">
        <x:v>13600</x:v>
      </x:c>
      <x:c r="J41" s="16" t="n">
        <x:f>IF(AND(ISNUMBER(F41),ISNUMBER(H41)),F41*H41,"")</x:f>
        <x:v>5600</x:v>
      </x:c>
      <x:c r="K41" s="16" t="n">
        <x:f>IF(AND(ISNUMBER(F41),ISNUMBER(I41)),F41*I41,"")</x:f>
        <x:v>13600</x:v>
      </x:c>
      <x:c r="L41" s="11" t="str">
        <x:v>Купить</x:v>
      </x:c>
      <x:c r="M41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41" s="11" t="str">
        <x:v>Бюджетная оценка на 03.10.2026. Источник подтверждает характеристики, а не цену.</x:v>
      </x:c>
      <x:c r="O41" s="11" t="str">
        <x:f>IF(C41="Опционально","Вне итога",IF(AND(ISNUMBER(F41),ISNUMBER(H41),ISNUMBER(I41),F41&gt;0,H41&gt;=0,I41&gt;=H41),"Цена учтена","Уточнить цену/количество"))</x:f>
        <x:v>Цена учтена</x:v>
      </x:c>
      <x:c r="P41" s="10"/>
      <x:c r="Q41" s="18" t="str">
        <x:v>Бюджетная оценка автора</x:v>
      </x:c>
      <x:c r="R41" s="18" t="str"/>
    </x:row>
    <x:row r="42" ht="44" customHeight="1">
      <x:c r="A42" s="10" t="str">
        <x:v>A1</x:v>
      </x:c>
      <x:c r="B42" s="10" t="str">
        <x:v>A1</x:v>
      </x:c>
      <x:c r="C42" s="11" t="str">
        <x:v>Помещение</x:v>
      </x:c>
      <x:c r="D42" s="11" t="str">
        <x:v>Сервисный обход ИБП</x:v>
      </x:c>
      <x:c r="E42" s="11" t="str">
        <x:v>Внешний maintenance bypass и кабели подключения</x:v>
      </x:c>
      <x:c r="F42" s="14" t="n">
        <x:v>1</x:v>
      </x:c>
      <x:c r="G42" s="3" t="str">
        <x:v>к-т</x:v>
      </x:c>
      <x:c r="H42" s="15" t="n">
        <x:v>1000</x:v>
      </x:c>
      <x:c r="I42" s="15" t="n">
        <x:v>4000</x:v>
      </x:c>
      <x:c r="J42" s="16" t="n">
        <x:f>IF(AND(ISNUMBER(F42),ISNUMBER(H42)),F42*H42,"")</x:f>
        <x:v>1000</x:v>
      </x:c>
      <x:c r="K42" s="16" t="n">
        <x:f>IF(AND(ISNUMBER(F42),ISNUMBER(I42)),F42*I42,"")</x:f>
        <x:v>4000</x:v>
      </x:c>
      <x:c r="L42" s="11" t="str">
        <x:v>Купить</x:v>
      </x:c>
      <x:c r="M42" s="11" t="str">
        <x:v>Позволяет обслуживать ИБП. Тип подключения согласует электрик.</x:v>
      </x:c>
      <x:c r="N42" s="11" t="str">
        <x:v>Бюджетная оценка на 03.10.2026. Источник подтверждает характеристики, а не цену.</x:v>
      </x:c>
      <x:c r="O42" s="11" t="str">
        <x:f>IF(C42="Опционально","Вне итога",IF(AND(ISNUMBER(F42),ISNUMBER(H42),ISNUMBER(I42),F42&gt;0,H42&gt;=0,I42&gt;=H42),"Цена учтена","Уточнить цену/количество"))</x:f>
        <x:v>Цена учтена</x:v>
      </x:c>
      <x:c r="P42" s="10"/>
      <x:c r="Q42" s="18" t="str">
        <x:v>Бюджетная оценка автора</x:v>
      </x:c>
      <x:c r="R42" s="18" t="str"/>
    </x:row>
    <x:row r="43" ht="44" customHeight="1">
      <x:c r="A43" s="10" t="str">
        <x:v>A1</x:v>
      </x:c>
      <x:c r="B43" s="10" t="str">
        <x:v>A1</x:v>
      </x:c>
      <x:c r="C43" s="11" t="str">
        <x:v>Помещение</x:v>
      </x:c>
      <x:c r="D43" s="11" t="str">
        <x:v>Распределители питания в стойках</x:v>
      </x:c>
      <x:c r="E43" s="11" t="str">
        <x:v>2 PDU на стойку. Для &gt;8kW: 3-фазные 400V 32/63A, выходы C19 по OEM</x:v>
      </x:c>
      <x:c r="F43" s="14" t="n">
        <x:v>2</x:v>
      </x:c>
      <x:c r="G43" s="3" t="str">
        <x:v>шт</x:v>
      </x:c>
      <x:c r="H43" s="15" t="n">
        <x:v>350</x:v>
      </x:c>
      <x:c r="I43" s="15" t="n">
        <x:v>1500</x:v>
      </x:c>
      <x:c r="J43" s="16" t="n">
        <x:f>IF(AND(ISNUMBER(F43),ISNUMBER(H43)),F43*H43,"")</x:f>
        <x:v>700</x:v>
      </x:c>
      <x:c r="K43" s="16" t="n">
        <x:f>IF(AND(ISNUMBER(F43),ISNUMBER(I43)),F43*I43,"")</x:f>
        <x:v>3000</x:v>
      </x:c>
      <x:c r="L43" s="11" t="str">
        <x:v>Купить</x:v>
      </x:c>
      <x:c r="M43" s="11" t="str">
        <x:v>Число и номинал розеток уточнить по комплекту шнуров. Два PDU от одного ИБП не образуют независимые электровводы.</x:v>
      </x:c>
      <x:c r="N43" s="11" t="str">
        <x:v>Бюджетная оценка на 03.10.2026. Источник подтверждает характеристики, а не цену.</x:v>
      </x:c>
      <x:c r="O43" s="11" t="str">
        <x:f>IF(C43="Опционально","Вне итога",IF(AND(ISNUMBER(F43),ISNUMBER(H43),ISNUMBER(I43),F43&gt;0,H43&gt;=0,I43&gt;=H43),"Цена учтена","Уточнить цену/количество"))</x:f>
        <x:v>Цена учтена</x:v>
      </x:c>
      <x:c r="P43" s="10"/>
      <x:c r="Q43" s="18" t="str">
        <x:v>Бюджетная оценка автора</x:v>
      </x:c>
      <x:c r="R43" s="18" t="str"/>
    </x:row>
    <x:row r="44" ht="44" customHeight="1">
      <x:c r="A44" s="10" t="str">
        <x:v>A1</x:v>
      </x:c>
      <x:c r="B44" s="10" t="str">
        <x:v>A1</x:v>
      </x:c>
      <x:c r="C44" s="11" t="str">
        <x:v>Помещение</x:v>
      </x:c>
      <x:c r="D44" s="11" t="str">
        <x:v>Электрощит помещения</x:v>
      </x:c>
      <x:c r="E44" s="11" t="str">
        <x:v>Вводной выключатель, отдельные линии IT и охлаждения, УЗИП, учёт, защитные устройства</x:v>
      </x:c>
      <x:c r="F44" s="14" t="n">
        <x:v>1</x:v>
      </x:c>
      <x:c r="G44" s="3" t="str">
        <x:v>к-т</x:v>
      </x:c>
      <x:c r="H44" s="15" t="n">
        <x:v>1800</x:v>
      </x:c>
      <x:c r="I44" s="15" t="n">
        <x:v>6000</x:v>
      </x:c>
      <x:c r="J44" s="16" t="n">
        <x:f>IF(AND(ISNUMBER(F44),ISNUMBER(H44)),F44*H44,"")</x:f>
        <x:v>1800</x:v>
      </x:c>
      <x:c r="K44" s="16" t="n">
        <x:f>IF(AND(ISNUMBER(F44),ISNUMBER(I44)),F44*I44,"")</x:f>
        <x:v>6000</x:v>
      </x:c>
      <x:c r="L44" s="11" t="str">
        <x:v>Купить</x:v>
      </x:c>
      <x:c r="M44" s="11" t="str">
        <x:v>Номиналы, селективность, УЗО и сечения определяются проектом. В цену включена комплектация щита.</x:v>
      </x:c>
      <x:c r="N44" s="11" t="str">
        <x:v>Бюджетная оценка на 03.10.2026. Источник подтверждает характеристики, а не цену.</x:v>
      </x:c>
      <x:c r="O44" s="11" t="str">
        <x:f>IF(C44="Опционально","Вне итога",IF(AND(ISNUMBER(F44),ISNUMBER(H44),ISNUMBER(I44),F44&gt;0,H44&gt;=0,I44&gt;=H44),"Цена учтена","Уточнить цену/количество"))</x:f>
        <x:v>Цена учтена</x:v>
      </x:c>
      <x:c r="P44" s="10"/>
      <x:c r="Q44" s="18" t="str">
        <x:v>Бюджетная оценка автора</x:v>
      </x:c>
      <x:c r="R44" s="18" t="str"/>
    </x:row>
    <x:row r="45" ht="44" customHeight="1">
      <x:c r="A45" s="10" t="str">
        <x:v>A1</x:v>
      </x:c>
      <x:c r="B45" s="10" t="str">
        <x:v>A1</x:v>
      </x:c>
      <x:c r="C45" s="11" t="str">
        <x:v>Помещение</x:v>
      </x:c>
      <x:c r="D45" s="11" t="str">
        <x:v>Силовой кабель и прокладка до комнаты</x:v>
      </x:c>
      <x:c r="E45" s="11" t="str">
        <x:v>Кабель, лоток, вводы и крепления. Сечение по расчёту</x:v>
      </x:c>
      <x:c r="F45" s="14" t="n">
        <x:v>30</x:v>
      </x:c>
      <x:c r="G45" s="3" t="str">
        <x:v>м</x:v>
      </x:c>
      <x:c r="H45" s="15" t="n">
        <x:v>40</x:v>
      </x:c>
      <x:c r="I45" s="15" t="n">
        <x:v>100</x:v>
      </x:c>
      <x:c r="J45" s="16" t="n">
        <x:f>IF(AND(ISNUMBER(F45),ISNUMBER(H45)),F45*H45,"")</x:f>
        <x:v>1200</x:v>
      </x:c>
      <x:c r="K45" s="16" t="n">
        <x:f>IF(AND(ISNUMBER(F45),ISNUMBER(I45)),F45*I45,"")</x:f>
        <x:v>3000</x:v>
      </x:c>
      <x:c r="L45" s="11" t="str">
        <x:v>Купить</x:v>
      </x:c>
      <x:c r="M45" s="11" t="str">
        <x:v>Исходная трасса 30 м. Меняется после обмера. Не является готовым выбором сечения кабеля.</x:v>
      </x:c>
      <x:c r="N45" s="11" t="str">
        <x:v>Бюджетная оценка на 03.10.2026. Источник подтверждает характеристики, а не цену.</x:v>
      </x:c>
      <x:c r="O45" s="11" t="str">
        <x:f>IF(C45="Опционально","Вне итога",IF(AND(ISNUMBER(F45),ISNUMBER(H45),ISNUMBER(I45),F45&gt;0,H45&gt;=0,I45&gt;=H45),"Цена учтена","Уточнить цену/количество"))</x:f>
        <x:v>Цена учтена</x:v>
      </x:c>
      <x:c r="P45" s="10"/>
      <x:c r="Q45" s="18" t="str">
        <x:v>Бюджетная оценка автора</x:v>
      </x:c>
      <x:c r="R45" s="18" t="str"/>
    </x:row>
    <x:row r="46" ht="44" customHeight="1">
      <x:c r="A46" s="10" t="str">
        <x:v>A1</x:v>
      </x:c>
      <x:c r="B46" s="10" t="str">
        <x:v>A1</x:v>
      </x:c>
      <x:c r="C46" s="11" t="str">
        <x:v>Помещение</x:v>
      </x:c>
      <x:c r="D46" s="11" t="str">
        <x:v>Внутренние силовые линии</x:v>
      </x:c>
      <x:c r="E46" s="11" t="str">
        <x:v>Кабели от щита до ИБП/PDU и оборудования охлаждения</x:v>
      </x:c>
      <x:c r="F46" s="14" t="n">
        <x:v>15</x:v>
      </x:c>
      <x:c r="G46" s="3" t="str">
        <x:v>м</x:v>
      </x:c>
      <x:c r="H46" s="15" t="n">
        <x:v>25</x:v>
      </x:c>
      <x:c r="I46" s="15" t="n">
        <x:v>70</x:v>
      </x:c>
      <x:c r="J46" s="16" t="n">
        <x:f>IF(AND(ISNUMBER(F46),ISNUMBER(H46)),F46*H46,"")</x:f>
        <x:v>375</x:v>
      </x:c>
      <x:c r="K46" s="16" t="n">
        <x:f>IF(AND(ISNUMBER(F46),ISNUMBER(I46)),F46*I46,"")</x:f>
        <x:v>1050</x:v>
      </x:c>
      <x:c r="L46" s="11" t="str">
        <x:v>Купить</x:v>
      </x:c>
      <x:c r="M46" s="11" t="str">
        <x:v>Исходные длины. Наконечники, разъёмы и крепёж учтены в строке расходников.</x:v>
      </x:c>
      <x:c r="N46" s="11" t="str">
        <x:v>Бюджетная оценка на 03.10.2026. Источник подтверждает характеристики, а не цену.</x:v>
      </x:c>
      <x:c r="O46" s="11" t="str">
        <x:f>IF(C46="Опционально","Вне итога",IF(AND(ISNUMBER(F46),ISNUMBER(H46),ISNUMBER(I46),F46&gt;0,H46&gt;=0,I46&gt;=H46),"Цена учтена","Уточнить цену/количество"))</x:f>
        <x:v>Цена учтена</x:v>
      </x:c>
      <x:c r="P46" s="10"/>
      <x:c r="Q46" s="18" t="str">
        <x:v>Бюджетная оценка автора</x:v>
      </x:c>
      <x:c r="R46" s="18" t="str"/>
    </x:row>
    <x:row r="47" ht="61" customHeight="1">
      <x:c r="A47" s="10" t="str">
        <x:v>A1</x:v>
      </x:c>
      <x:c r="B47" s="10" t="str">
        <x:v>A1</x:v>
      </x:c>
      <x:c r="C47" s="11" t="str">
        <x:v>Помещение</x:v>
      </x:c>
      <x:c r="D47" s="11" t="str">
        <x:v>Резерв на увеличение доступной мощности</x:v>
      </x:c>
      <x:c r="E47" s="11" t="str">
        <x:v>Техническое присоединение/изменение ввода, если существующей мощности не хватает</x:v>
      </x:c>
      <x:c r="F47" s="14" t="n">
        <x:v>1</x:v>
      </x:c>
      <x:c r="G47" s="3" t="str">
        <x:v>резерв</x:v>
      </x:c>
      <x:c r="H47" s="15" t="n">
        <x:v>0</x:v>
      </x:c>
      <x:c r="I47" s="15" t="n">
        <x:v>20000</x:v>
      </x:c>
      <x:c r="J47" s="16" t="n">
        <x:f>IF(AND(ISNUMBER(F47),ISNUMBER(H47)),F47*H47,"")</x:f>
        <x:v>0</x:v>
      </x:c>
      <x:c r="K47" s="16" t="n">
        <x:f>IF(AND(ISNUMBER(F47),ISNUMBER(I47)),F47*I47,"")</x:f>
        <x:v>20000</x:v>
      </x:c>
      <x:c r="L47" s="11" t="str">
        <x:v>Резерв</x:v>
      </x:c>
      <x:c r="M47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47" s="11" t="str">
        <x:v>Бюджетная оценка на 03.10.2026. Источник подтверждает характеристики, а не цену.</x:v>
      </x:c>
      <x:c r="O47" s="11" t="str">
        <x:f>IF(C47="Опционально","Вне итога",IF(AND(ISNUMBER(F47),ISNUMBER(H47),ISNUMBER(I47),F47&gt;0,H47&gt;=0,I47&gt;=H47),"Цена учтена","Уточнить цену/количество"))</x:f>
        <x:v>Цена учтена</x:v>
      </x:c>
      <x:c r="P47" s="10"/>
      <x:c r="Q47" s="18" t="str">
        <x:v>Бюджетная оценка автора</x:v>
      </x:c>
      <x:c r="R47" s="18" t="str"/>
    </x:row>
    <x:row r="48" ht="61" customHeight="1">
      <x:c r="A48" s="10" t="str">
        <x:v>A1</x:v>
      </x:c>
      <x:c r="B48" s="10" t="str">
        <x:v>A1</x:v>
      </x:c>
      <x:c r="C48" s="11" t="str">
        <x:v>Помещение</x:v>
      </x:c>
      <x:c r="D48" s="11" t="str">
        <x:v>Постоянное охлаждение комнаты</x:v>
      </x:c>
      <x:c r="E48" s="11" t="str">
        <x:v>2 установка(и), суммарно ≥21kW холода. Работа 24/7</x:v>
      </x:c>
      <x:c r="F48" s="14" t="n">
        <x:v>2</x:v>
      </x:c>
      <x:c r="G48" s="3" t="str">
        <x:v>шт</x:v>
      </x:c>
      <x:c r="H48" s="15" t="n">
        <x:v>3675</x:v>
      </x:c>
      <x:c r="I48" s="15" t="n">
        <x:v>8925</x:v>
      </x:c>
      <x:c r="J48" s="16" t="n">
        <x:f>IF(AND(ISNUMBER(F48),ISNUMBER(H48)),F48*H48,"")</x:f>
        <x:v>7350</x:v>
      </x:c>
      <x:c r="K48" s="16" t="n">
        <x:f>IF(AND(ISNUMBER(F48),ISNUMBER(I48)),F48*I48,"")</x:f>
        <x:v>17850</x:v>
      </x:c>
      <x:c r="L48" s="11" t="str">
        <x:v>Купить</x:v>
      </x:c>
      <x:c r="M48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48" s="11" t="str">
        <x:v>Бюджетная оценка на 03.10.2026. Источник подтверждает характеристики, а не цену.</x:v>
      </x:c>
      <x:c r="O48" s="11" t="str">
        <x:f>IF(C48="Опционально","Вне итога",IF(AND(ISNUMBER(F48),ISNUMBER(H48),ISNUMBER(I48),F48&gt;0,H48&gt;=0,I48&gt;=H48),"Цена учтена","Уточнить цену/количество"))</x:f>
        <x:v>Цена учтена</x:v>
      </x:c>
      <x:c r="P48" s="10"/>
      <x:c r="Q48" s="18" t="str">
        <x:v>Бюджетная оценка автора</x:v>
      </x:c>
      <x:c r="R48" s="18" t="str"/>
    </x:row>
    <x:row r="49" ht="44" customHeight="1">
      <x:c r="A49" s="10" t="str">
        <x:v>A1</x:v>
      </x:c>
      <x:c r="B49" s="10" t="str">
        <x:v>A1</x:v>
      </x:c>
      <x:c r="C49" s="11" t="str">
        <x:v>Помещение</x:v>
      </x:c>
      <x:c r="D49" s="11" t="str">
        <x:v>Трассы охлаждения и дренаж</x:v>
      </x:c>
      <x:c r="E49" s="11" t="str">
        <x:v>Подача/обратка или фреон, теплоизоляция, отвод конденсата, кронштейны</x:v>
      </x:c>
      <x:c r="F49" s="14" t="n">
        <x:v>40</x:v>
      </x:c>
      <x:c r="G49" s="3" t="str">
        <x:v>м</x:v>
      </x:c>
      <x:c r="H49" s="15" t="n">
        <x:v>25</x:v>
      </x:c>
      <x:c r="I49" s="15" t="n">
        <x:v>65</x:v>
      </x:c>
      <x:c r="J49" s="16" t="n">
        <x:f>IF(AND(ISNUMBER(F49),ISNUMBER(H49)),F49*H49,"")</x:f>
        <x:v>1000</x:v>
      </x:c>
      <x:c r="K49" s="16" t="n">
        <x:f>IF(AND(ISNUMBER(F49),ISNUMBER(I49)),F49*I49,"")</x:f>
        <x:v>2600</x:v>
      </x:c>
      <x:c r="L49" s="11" t="str">
        <x:v>Купить</x:v>
      </x:c>
      <x:c r="M49" s="11" t="str">
        <x:v>20 м на установку как исходная длина. Проверить допустимую длину и перепад высот.</x:v>
      </x:c>
      <x:c r="N49" s="11" t="str">
        <x:v>Бюджетная оценка на 03.10.2026. Источник подтверждает характеристики, а не цену.</x:v>
      </x:c>
      <x:c r="O49" s="11" t="str">
        <x:f>IF(C49="Опционально","Вне итога",IF(AND(ISNUMBER(F49),ISNUMBER(H49),ISNUMBER(I49),F49&gt;0,H49&gt;=0,I49&gt;=H49),"Цена учтена","Уточнить цену/количество"))</x:f>
        <x:v>Цена учтена</x:v>
      </x:c>
      <x:c r="P49" s="10"/>
      <x:c r="Q49" s="18" t="str">
        <x:v>Бюджетная оценка автора</x:v>
      </x:c>
      <x:c r="R49" s="18" t="str"/>
    </x:row>
    <x:row r="50" ht="44" customHeight="1">
      <x:c r="A50" s="10" t="str">
        <x:v>A1</x:v>
      </x:c>
      <x:c r="B50" s="10" t="str">
        <x:v>A1</x:v>
      </x:c>
      <x:c r="C50" s="11" t="str">
        <x:v>Помещение</x:v>
      </x:c>
      <x:c r="D50" s="11" t="str">
        <x:v>Монтаж и настройка охлаждения</x:v>
      </x:c>
      <x:c r="E50" s="11" t="str">
        <x:v>Установка наружных блоков, вакуумирование/заправка, настройка 24/7</x:v>
      </x:c>
      <x:c r="F50" s="14" t="n">
        <x:v>2</x:v>
      </x:c>
      <x:c r="G50" s="3" t="str">
        <x:v>усл</x:v>
      </x:c>
      <x:c r="H50" s="15" t="n">
        <x:v>600</x:v>
      </x:c>
      <x:c r="I50" s="15" t="n">
        <x:v>1800</x:v>
      </x:c>
      <x:c r="J50" s="16" t="n">
        <x:f>IF(AND(ISNUMBER(F50),ISNUMBER(H50)),F50*H50,"")</x:f>
        <x:v>1200</x:v>
      </x:c>
      <x:c r="K50" s="16" t="n">
        <x:f>IF(AND(ISNUMBER(F50),ISNUMBER(I50)),F50*I50,"")</x:f>
        <x:v>3600</x:v>
      </x:c>
      <x:c r="L50" s="11" t="str">
        <x:v>Купить</x:v>
      </x:c>
      <x:c r="M50" s="11" t="str"/>
      <x:c r="N50" s="11" t="str">
        <x:v>Бюджетная оценка на 03.10.2026. Источник подтверждает характеристики, а не цену.</x:v>
      </x:c>
      <x:c r="O50" s="11" t="str">
        <x:f>IF(C50="Опционально","Вне итога",IF(AND(ISNUMBER(F50),ISNUMBER(H50),ISNUMBER(I50),F50&gt;0,H50&gt;=0,I50&gt;=H50),"Цена учтена","Уточнить цену/количество"))</x:f>
        <x:v>Цена учтена</x:v>
      </x:c>
      <x:c r="P50" s="10"/>
      <x:c r="Q50" s="18" t="str">
        <x:v>Бюджетная оценка автора</x:v>
      </x:c>
      <x:c r="R50" s="18" t="str"/>
    </x:row>
    <x:row r="51" ht="44" customHeight="1">
      <x:c r="A51" s="10" t="str">
        <x:v>A1</x:v>
      </x:c>
      <x:c r="B51" s="10" t="str">
        <x:v>A1</x:v>
      </x:c>
      <x:c r="C51" s="11" t="str">
        <x:v>Помещение</x:v>
      </x:c>
      <x:c r="D51" s="11" t="str">
        <x:v>Разделение холодного и горячего воздуха</x:v>
      </x:c>
      <x:c r="E51" s="11" t="str">
        <x:v>Направление потока, панели/изоляция, проект размещения</x:v>
      </x:c>
      <x:c r="F51" s="14" t="n">
        <x:v>1</x:v>
      </x:c>
      <x:c r="G51" s="3" t="str">
        <x:v>к-т</x:v>
      </x:c>
      <x:c r="H51" s="15" t="n">
        <x:v>1200</x:v>
      </x:c>
      <x:c r="I51" s="15" t="n">
        <x:v>4500</x:v>
      </x:c>
      <x:c r="J51" s="16" t="n">
        <x:f>IF(AND(ISNUMBER(F51),ISNUMBER(H51)),F51*H51,"")</x:f>
        <x:v>1200</x:v>
      </x:c>
      <x:c r="K51" s="16" t="n">
        <x:f>IF(AND(ISNUMBER(F51),ISNUMBER(I51)),F51*I51,"")</x:f>
        <x:v>4500</x:v>
      </x:c>
      <x:c r="L51" s="11" t="str">
        <x:v>Купить</x:v>
      </x:c>
      <x:c r="M51" s="11" t="str">
        <x:v>Не закрывать выходы горячего воздуха. Обслуживание и противопожарные проходы сохранить.</x:v>
      </x:c>
      <x:c r="N51" s="11" t="str">
        <x:v>Бюджетная оценка на 03.10.2026. Источник подтверждает характеристики, а не цену.</x:v>
      </x:c>
      <x:c r="O51" s="11" t="str">
        <x:f>IF(C51="Опционально","Вне итога",IF(AND(ISNUMBER(F51),ISNUMBER(H51),ISNUMBER(I51),F51&gt;0,H51&gt;=0,I51&gt;=H51),"Цена учтена","Уточнить цену/количество"))</x:f>
        <x:v>Цена учтена</x:v>
      </x:c>
      <x:c r="P51" s="10"/>
      <x:c r="Q51" s="18" t="str">
        <x:v>Бюджетная оценка автора</x:v>
      </x:c>
      <x:c r="R51" s="18" t="str"/>
    </x:row>
    <x:row r="52" ht="44" customHeight="1">
      <x:c r="A52" s="10" t="str">
        <x:v>A1</x:v>
      </x:c>
      <x:c r="B52" s="10" t="str">
        <x:v>A1</x:v>
      </x:c>
      <x:c r="C52" s="11" t="str">
        <x:v>Помещение</x:v>
      </x:c>
      <x:c r="D52" s="11" t="str">
        <x:v>Вентиляция и уплотнение вводов</x:v>
      </x:c>
      <x:c r="E52" s="11" t="str">
        <x:v>Регулируемая вентиляция, решётки/фильтры, герметизация проходок</x:v>
      </x:c>
      <x:c r="F52" s="14" t="n">
        <x:v>1</x:v>
      </x:c>
      <x:c r="G52" s="3" t="str">
        <x:v>к-т</x:v>
      </x:c>
      <x:c r="H52" s="15" t="n">
        <x:v>800</x:v>
      </x:c>
      <x:c r="I52" s="15" t="n">
        <x:v>3500</x:v>
      </x:c>
      <x:c r="J52" s="16" t="n">
        <x:f>IF(AND(ISNUMBER(F52),ISNUMBER(H52)),F52*H52,"")</x:f>
        <x:v>800</x:v>
      </x:c>
      <x:c r="K52" s="16" t="n">
        <x:f>IF(AND(ISNUMBER(F52),ISNUMBER(I52)),F52*I52,"")</x:f>
        <x:v>3500</x:v>
      </x:c>
      <x:c r="L52" s="11" t="str">
        <x:v>Купить</x:v>
      </x:c>
      <x:c r="M52" s="11" t="str">
        <x:v>Кондиционер не обеспечивает приток воздуха сам по себе. Решение согласуется с расчётом охлаждения.</x:v>
      </x:c>
      <x:c r="N52" s="11" t="str">
        <x:v>Бюджетная оценка на 03.10.2026. Источник подтверждает характеристики, а не цену.</x:v>
      </x:c>
      <x:c r="O52" s="11" t="str">
        <x:f>IF(C52="Опционально","Вне итога",IF(AND(ISNUMBER(F52),ISNUMBER(H52),ISNUMBER(I52),F52&gt;0,H52&gt;=0,I52&gt;=H52),"Цена учтена","Уточнить цену/количество"))</x:f>
        <x:v>Цена учтена</x:v>
      </x:c>
      <x:c r="P52" s="10"/>
      <x:c r="Q52" s="18" t="str">
        <x:v>Бюджетная оценка автора</x:v>
      </x:c>
      <x:c r="R52" s="18" t="str"/>
    </x:row>
    <x:row r="53" ht="44" customHeight="1">
      <x:c r="A53" s="10" t="str">
        <x:v>A1</x:v>
      </x:c>
      <x:c r="B53" s="10" t="str">
        <x:v>A1</x:v>
      </x:c>
      <x:c r="C53" s="11" t="str">
        <x:v>Помещение</x:v>
      </x:c>
      <x:c r="D53" s="11" t="str">
        <x:v>Пожарная сигнализация</x:v>
      </x:c>
      <x:c r="E53" s="11" t="str">
        <x:v>Датчик дыма, подключение к существующей системе или автономный комплект</x:v>
      </x:c>
      <x:c r="F53" s="14" t="n">
        <x:v>1</x:v>
      </x:c>
      <x:c r="G53" s="3" t="str">
        <x:v>к-т</x:v>
      </x:c>
      <x:c r="H53" s="15" t="n">
        <x:v>150</x:v>
      </x:c>
      <x:c r="I53" s="15" t="n">
        <x:v>700</x:v>
      </x:c>
      <x:c r="J53" s="16" t="n">
        <x:f>IF(AND(ISNUMBER(F53),ISNUMBER(H53)),F53*H53,"")</x:f>
        <x:v>150</x:v>
      </x:c>
      <x:c r="K53" s="16" t="n">
        <x:f>IF(AND(ISNUMBER(F53),ISNUMBER(I53)),F53*I53,"")</x:f>
        <x:v>700</x:v>
      </x:c>
      <x:c r="L53" s="11" t="str">
        <x:v>Купить</x:v>
      </x:c>
      <x:c r="M53" s="11" t="str"/>
      <x:c r="N53" s="11" t="str">
        <x:v>Бюджетная оценка на 03.10.2026. Источник подтверждает характеристики, а не цену.</x:v>
      </x:c>
      <x:c r="O53" s="11" t="str">
        <x:f>IF(C53="Опционально","Вне итога",IF(AND(ISNUMBER(F53),ISNUMBER(H53),ISNUMBER(I53),F53&gt;0,H53&gt;=0,I53&gt;=H53),"Цена учтена","Уточнить цену/количество"))</x:f>
        <x:v>Цена учтена</x:v>
      </x:c>
      <x:c r="P53" s="10"/>
      <x:c r="Q53" s="18" t="str">
        <x:v>Бюджетная оценка автора</x:v>
      </x:c>
      <x:c r="R53" s="18" t="str"/>
    </x:row>
    <x:row r="54" ht="44" customHeight="1">
      <x:c r="A54" s="10" t="str">
        <x:v>A1</x:v>
      </x:c>
      <x:c r="B54" s="10" t="str">
        <x:v>A1</x:v>
      </x:c>
      <x:c r="C54" s="11" t="str">
        <x:v>Помещение</x:v>
      </x:c>
      <x:c r="D54" s="11" t="str">
        <x:v>Огнетушители и обозначения</x:v>
      </x:c>
      <x:c r="E54" s="11" t="str">
        <x:v>2 подходящих для электрооборудования огнетушителя, указатели</x:v>
      </x:c>
      <x:c r="F54" s="14" t="n">
        <x:v>1</x:v>
      </x:c>
      <x:c r="G54" s="3" t="str">
        <x:v>к-т</x:v>
      </x:c>
      <x:c r="H54" s="15" t="n">
        <x:v>140</x:v>
      </x:c>
      <x:c r="I54" s="15" t="n">
        <x:v>400</x:v>
      </x:c>
      <x:c r="J54" s="16" t="n">
        <x:f>IF(AND(ISNUMBER(F54),ISNUMBER(H54)),F54*H54,"")</x:f>
        <x:v>140</x:v>
      </x:c>
      <x:c r="K54" s="16" t="n">
        <x:f>IF(AND(ISNUMBER(F54),ISNUMBER(I54)),F54*I54,"")</x:f>
        <x:v>400</x:v>
      </x:c>
      <x:c r="L54" s="11" t="str">
        <x:v>Купить</x:v>
      </x:c>
      <x:c r="M54" s="11" t="str">
        <x:v>Тип и размещение определяет местный проект помещения.</x:v>
      </x:c>
      <x:c r="N54" s="11" t="str">
        <x:v>Бюджетная оценка на 03.10.2026. Источник подтверждает характеристики, а не цену.</x:v>
      </x:c>
      <x:c r="O54" s="11" t="str">
        <x:f>IF(C54="Опционально","Вне итога",IF(AND(ISNUMBER(F54),ISNUMBER(H54),ISNUMBER(I54),F54&gt;0,H54&gt;=0,I54&gt;=H54),"Цена учтена","Уточнить цену/количество"))</x:f>
        <x:v>Цена учтена</x:v>
      </x:c>
      <x:c r="P54" s="10"/>
      <x:c r="Q54" s="18" t="str">
        <x:v>Бюджетная оценка автора</x:v>
      </x:c>
      <x:c r="R54" s="18" t="str"/>
    </x:row>
    <x:row r="55" ht="44" customHeight="1">
      <x:c r="A55" s="10" t="str">
        <x:v>A1</x:v>
      </x:c>
      <x:c r="B55" s="10" t="str">
        <x:v>A1</x:v>
      </x:c>
      <x:c r="C55" s="11" t="str">
        <x:v>Помещение</x:v>
      </x:c>
      <x:c r="D55" s="11" t="str">
        <x:v>Контроль температуры и влажности</x:v>
      </x:c>
      <x:c r="E55" s="11" t="str">
        <x:v>Сетевой датчик с 2–4 внешними зондами и уведомлением</x:v>
      </x:c>
      <x:c r="F55" s="14" t="n">
        <x:v>1</x:v>
      </x:c>
      <x:c r="G55" s="3" t="str">
        <x:v>к-т</x:v>
      </x:c>
      <x:c r="H55" s="15" t="n">
        <x:v>150</x:v>
      </x:c>
      <x:c r="I55" s="15" t="n">
        <x:v>600</x:v>
      </x:c>
      <x:c r="J55" s="16" t="n">
        <x:f>IF(AND(ISNUMBER(F55),ISNUMBER(H55)),F55*H55,"")</x:f>
        <x:v>150</x:v>
      </x:c>
      <x:c r="K55" s="16" t="n">
        <x:f>IF(AND(ISNUMBER(F55),ISNUMBER(I55)),F55*I55,"")</x:f>
        <x:v>600</x:v>
      </x:c>
      <x:c r="L55" s="11" t="str">
        <x:v>Купить</x:v>
      </x:c>
      <x:c r="M55" s="11" t="str">
        <x:v>Настроить аварийное завершение работы при перегреве/сбое охлаждения.</x:v>
      </x:c>
      <x:c r="N55" s="11" t="str">
        <x:v>Бюджетная оценка на 03.10.2026. Источник подтверждает характеристики, а не цену.</x:v>
      </x:c>
      <x:c r="O55" s="11" t="str">
        <x:f>IF(C55="Опционально","Вне итога",IF(AND(ISNUMBER(F55),ISNUMBER(H55),ISNUMBER(I55),F55&gt;0,H55&gt;=0,I55&gt;=H55),"Цена учтена","Уточнить цену/количество"))</x:f>
        <x:v>Цена учтена</x:v>
      </x:c>
      <x:c r="P55" s="10"/>
      <x:c r="Q55" s="18" t="str">
        <x:v>Бюджетная оценка автора</x:v>
      </x:c>
      <x:c r="R55" s="18" t="str"/>
    </x:row>
    <x:row r="56" ht="44" customHeight="1">
      <x:c r="A56" s="10" t="str">
        <x:v>A1</x:v>
      </x:c>
      <x:c r="B56" s="10" t="str">
        <x:v>A1</x:v>
      </x:c>
      <x:c r="C56" s="11" t="str">
        <x:v>Помещение</x:v>
      </x:c>
      <x:c r="D56" s="11" t="str">
        <x:v>Крепёж и мелкие расходники</x:v>
      </x:c>
      <x:c r="E56" s="11" t="str">
        <x:v>Наконечники, клеммы, маркировка, стяжки-липучки, вводы, запас кабеля</x:v>
      </x:c>
      <x:c r="F56" s="14" t="n">
        <x:v>1</x:v>
      </x:c>
      <x:c r="G56" s="3" t="str">
        <x:v>к-т</x:v>
      </x:c>
      <x:c r="H56" s="15" t="n">
        <x:v>500</x:v>
      </x:c>
      <x:c r="I56" s="15" t="n">
        <x:v>1800</x:v>
      </x:c>
      <x:c r="J56" s="16" t="n">
        <x:f>IF(AND(ISNUMBER(F56),ISNUMBER(H56)),F56*H56,"")</x:f>
        <x:v>500</x:v>
      </x:c>
      <x:c r="K56" s="16" t="n">
        <x:f>IF(AND(ISNUMBER(F56),ISNUMBER(I56)),F56*I56,"")</x:f>
        <x:v>1800</x:v>
      </x:c>
      <x:c r="L56" s="11" t="str">
        <x:v>Купить</x:v>
      </x:c>
      <x:c r="M56" s="11" t="str"/>
      <x:c r="N56" s="11" t="str">
        <x:v>Бюджетная оценка на 03.10.2026. Источник подтверждает характеристики, а не цену.</x:v>
      </x:c>
      <x:c r="O56" s="11" t="str">
        <x:f>IF(C56="Опционально","Вне итога",IF(AND(ISNUMBER(F56),ISNUMBER(H56),ISNUMBER(I56),F56&gt;0,H56&gt;=0,I56&gt;=H56),"Цена учтена","Уточнить цену/количество"))</x:f>
        <x:v>Цена учтена</x:v>
      </x:c>
      <x:c r="P56" s="10"/>
      <x:c r="Q56" s="18" t="str">
        <x:v>Бюджетная оценка автора</x:v>
      </x:c>
      <x:c r="R56" s="18" t="str"/>
    </x:row>
    <x:row r="57" ht="44" customHeight="1">
      <x:c r="A57" s="10" t="str">
        <x:v>A1</x:v>
      </x:c>
      <x:c r="B57" s="10" t="str">
        <x:v>A1</x:v>
      </x:c>
      <x:c r="C57" s="11" t="str">
        <x:v>Помещение</x:v>
      </x:c>
      <x:c r="D57" s="11" t="str">
        <x:v>Монтаж и измерения электрики</x:v>
      </x:c>
      <x:c r="E57" s="11" t="str">
        <x:v>Монтаж, проверка защит, заземления и нагрузочный тест</x:v>
      </x:c>
      <x:c r="F57" s="14" t="n">
        <x:v>1</x:v>
      </x:c>
      <x:c r="G57" s="3" t="str">
        <x:v>усл</x:v>
      </x:c>
      <x:c r="H57" s="15" t="n">
        <x:v>2500</x:v>
      </x:c>
      <x:c r="I57" s="15" t="n">
        <x:v>8000</x:v>
      </x:c>
      <x:c r="J57" s="16" t="n">
        <x:f>IF(AND(ISNUMBER(F57),ISNUMBER(H57)),F57*H57,"")</x:f>
        <x:v>2500</x:v>
      </x:c>
      <x:c r="K57" s="16" t="n">
        <x:f>IF(AND(ISNUMBER(F57),ISNUMBER(I57)),F57*I57,"")</x:f>
        <x:v>8000</x:v>
      </x:c>
      <x:c r="L57" s="11" t="str">
        <x:v>Купить</x:v>
      </x:c>
      <x:c r="M57" s="11" t="str"/>
      <x:c r="N57" s="11" t="str">
        <x:v>Бюджетная оценка на 03.10.2026. Источник подтверждает характеристики, а не цену.</x:v>
      </x:c>
      <x:c r="O57" s="11" t="str">
        <x:f>IF(C57="Опционально","Вне итога",IF(AND(ISNUMBER(F57),ISNUMBER(H57),ISNUMBER(I57),F57&gt;0,H57&gt;=0,I57&gt;=H57),"Цена учтена","Уточнить цену/количество"))</x:f>
        <x:v>Цена учтена</x:v>
      </x:c>
      <x:c r="P57" s="10"/>
      <x:c r="Q57" s="18" t="str">
        <x:v>Бюджетная оценка автора</x:v>
      </x:c>
      <x:c r="R57" s="18" t="str"/>
    </x:row>
    <x:row r="58" ht="44" customHeight="1">
      <x:c r="A58" s="10" t="str">
        <x:v>A1</x:v>
      </x:c>
      <x:c r="B58" s="10" t="str">
        <x:v>A1</x:v>
      </x:c>
      <x:c r="C58" s="11" t="str">
        <x:v>Помещение</x:v>
      </x:c>
      <x:c r="D58" s="11" t="str">
        <x:v>Доставка, разгрузка и занос</x:v>
      </x:c>
      <x:c r="E58" s="11" t="str">
        <x:v>Транспорт, такелаж, страховка перевозки</x:v>
      </x:c>
      <x:c r="F58" s="14" t="n">
        <x:v>1</x:v>
      </x:c>
      <x:c r="G58" s="3" t="str">
        <x:v>усл</x:v>
      </x:c>
      <x:c r="H58" s="15" t="n">
        <x:v>2000</x:v>
      </x:c>
      <x:c r="I58" s="15" t="n">
        <x:v>10000</x:v>
      </x:c>
      <x:c r="J58" s="16" t="n">
        <x:f>IF(AND(ISNUMBER(F58),ISNUMBER(H58)),F58*H58,"")</x:f>
        <x:v>2000</x:v>
      </x:c>
      <x:c r="K58" s="16" t="n">
        <x:f>IF(AND(ISNUMBER(F58),ISNUMBER(I58)),F58*I58,"")</x:f>
        <x:v>10000</x:v>
      </x:c>
      <x:c r="L58" s="11" t="str">
        <x:v>Купить</x:v>
      </x:c>
      <x:c r="M58" s="11" t="str">
        <x:v>Без импортной пошлины/НДС. Для тяжёлых серверов проверить маршрут заноса заранее.</x:v>
      </x:c>
      <x:c r="N58" s="11" t="str">
        <x:v>Бюджетная оценка на 03.10.2026. Источник подтверждает характеристики, а не цену.</x:v>
      </x:c>
      <x:c r="O58" s="11" t="str">
        <x:f>IF(C58="Опционально","Вне итога",IF(AND(ISNUMBER(F58),ISNUMBER(H58),ISNUMBER(I58),F58&gt;0,H58&gt;=0,I58&gt;=H58),"Цена учтена","Уточнить цену/количество"))</x:f>
        <x:v>Цена учтена</x:v>
      </x:c>
      <x:c r="P58" s="10"/>
      <x:c r="Q58" s="18" t="str">
        <x:v>Бюджетная оценка автора</x:v>
      </x:c>
      <x:c r="R58" s="18" t="str"/>
    </x:row>
    <x:row r="59" ht="44" customHeight="1">
      <x:c r="A59" s="10" t="str">
        <x:v>A1</x:v>
      </x:c>
      <x:c r="B59" s="10" t="str">
        <x:v>A1</x:v>
      </x:c>
      <x:c r="C59" s="11" t="str">
        <x:v>Опционально</x:v>
      </x:c>
      <x:c r="D59" s="11" t="str">
        <x:v>Резервная система охлаждения</x:v>
      </x:c>
      <x:c r="E59" s="11" t="str">
        <x:v>N+1 с автоматическим переключением, расчёт отдельно</x:v>
      </x:c>
      <x:c r="F59" s="14" t="n">
        <x:v>1</x:v>
      </x:c>
      <x:c r="G59" s="3" t="str">
        <x:v>к-т</x:v>
      </x:c>
      <x:c r="H59" s="15"/>
      <x:c r="I59" s="15"/>
      <x:c r="J59" s="16" t="str">
        <x:f>IF(AND(ISNUMBER(F59),ISNUMBER(H59)),F59*H59,"")</x:f>
      </x:c>
      <x:c r="K59" s="16" t="str">
        <x:f>IF(AND(ISNUMBER(F59),ISNUMBER(I59)),F59*I59,"")</x:f>
      </x:c>
      <x:c r="L59" s="11" t="str">
        <x:v>По проекту</x:v>
      </x:c>
      <x:c r="M59" s="11" t="str">
        <x:v>Нужна для непрерывной работы при отказе охлаждения. В базовом бюджете система останавливается безопасно.</x:v>
      </x:c>
      <x:c r="N59" s="11" t="str">
        <x:v>Без цены. Требуется отдельное предложение.</x:v>
      </x:c>
      <x:c r="O59" s="11" t="str">
        <x:f>IF(C59="Опционально","Вне итога",IF(AND(ISNUMBER(F59),ISNUMBER(H59),ISNUMBER(I59),F59&gt;0,H59&gt;=0,I59&gt;=H59),"Цена учтена","Уточнить цену/количество"))</x:f>
        <x:v>Вне итога</x:v>
      </x:c>
      <x:c r="P59" s="10"/>
      <x:c r="Q59" s="18" t="str">
        <x:v>Бюджетная оценка автора</x:v>
      </x:c>
      <x:c r="R59" s="18" t="str"/>
    </x:row>
    <x:row r="60" ht="44" customHeight="1">
      <x:c r="A60" s="10" t="str">
        <x:v>A1</x:v>
      </x:c>
      <x:c r="B60" s="10" t="str">
        <x:v>A1</x:v>
      </x:c>
      <x:c r="C60" s="11" t="str">
        <x:v>Опционально</x:v>
      </x:c>
      <x:c r="D60" s="11" t="str">
        <x:v>Генератор и переключение ввода</x:v>
      </x:c>
      <x:c r="E60" s="11" t="str">
        <x:v>Для длительных отключений, размер по проекту</x:v>
      </x:c>
      <x:c r="F60" s="14" t="n">
        <x:v>1</x:v>
      </x:c>
      <x:c r="G60" s="3" t="str">
        <x:v>к-т</x:v>
      </x:c>
      <x:c r="H60" s="15"/>
      <x:c r="I60" s="15"/>
      <x:c r="J60" s="16" t="str">
        <x:f>IF(AND(ISNUMBER(F60),ISNUMBER(H60)),F60*H60,"")</x:f>
      </x:c>
      <x:c r="K60" s="16" t="str">
        <x:f>IF(AND(ISNUMBER(F60),ISNUMBER(I60)),F60*I60,"")</x:f>
      </x:c>
      <x:c r="L60" s="11" t="str">
        <x:v>По проекту</x:v>
      </x:c>
      <x:c r="M60" s="11" t="str">
        <x:v>Не включён в базовую сумму. ИБП рассчитан на короткую автономность и завершение работы.</x:v>
      </x:c>
      <x:c r="N60" s="11" t="str">
        <x:v>Без цены. Требуется отдельное предложение.</x:v>
      </x:c>
      <x:c r="O60" s="11" t="str">
        <x:f>IF(C60="Опционально","Вне итога",IF(AND(ISNUMBER(F60),ISNUMBER(H60),ISNUMBER(I60),F60&gt;0,H60&gt;=0,I60&gt;=H60),"Цена учтена","Уточнить цену/количество"))</x:f>
        <x:v>Вне итога</x:v>
      </x:c>
      <x:c r="P60" s="10"/>
      <x:c r="Q60" s="18" t="str">
        <x:v>Бюджетная оценка автора</x:v>
      </x:c>
      <x:c r="R60" s="18" t="str"/>
    </x:row>
    <x:row r="61" ht="61" customHeight="1">
      <x:c r="A61" s="10" t="str">
        <x:v>A1</x:v>
      </x:c>
      <x:c r="B61" s="10" t="str">
        <x:v>A1</x:v>
      </x:c>
      <x:c r="C61" s="11" t="str">
        <x:v>Запуск</x:v>
      </x:c>
      <x:c r="D61" s="11" t="str">
        <x:v>Системное ПО</x:v>
      </x:c>
      <x:c r="E61" s="11" t="str">
        <x:v>DGX OS/Ubuntu, NVIDIA драйвер, CUDA, SGLang/vLLM и мониторинг</x:v>
      </x:c>
      <x:c r="F61" s="14" t="n">
        <x:v>1</x:v>
      </x:c>
      <x:c r="G61" s="3" t="str">
        <x:v>к-т</x:v>
      </x:c>
      <x:c r="H61" s="15" t="n">
        <x:v>0</x:v>
      </x:c>
      <x:c r="I61" s="15" t="n">
        <x:v>0</x:v>
      </x:c>
      <x:c r="J61" s="16" t="n">
        <x:f>IF(AND(ISNUMBER(F61),ISNUMBER(H61)),F61*H61,"")</x:f>
        <x:v>0</x:v>
      </x:c>
      <x:c r="K61" s="16" t="n">
        <x:f>IF(AND(ISNUMBER(F61),ISNUMBER(I61)),F61*I61,"")</x:f>
        <x:v>0</x:v>
      </x:c>
      <x:c r="L61" s="11" t="str">
        <x:v>Без оплаты лицензии</x:v>
      </x:c>
      <x:c r="M61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61" s="11" t="str">
        <x:v>Бюджетная оценка на 03.10.2026. Источник подтверждает характеристики, а не цену.</x:v>
      </x:c>
      <x:c r="O61" s="11" t="str">
        <x:f>IF(C61="Опционально","Вне итога",IF(AND(ISNUMBER(F61),ISNUMBER(H61),ISNUMBER(I61),F61&gt;0,H61&gt;=0,I61&gt;=H61),"Цена учтена","Уточнить цену/количество"))</x:f>
        <x:v>Цена учтена</x:v>
      </x:c>
      <x:c r="P61" s="10"/>
      <x:c r="Q61" s="18" t="str">
        <x:v>Moonshot: Kimi K3, модель</x:v>
      </x:c>
      <x:c r="R61" s="18" t="str">
        <x:v>https://huggingface.co/moonshotai/Kimi-K3</x:v>
      </x:c>
    </x:row>
    <x:row r="62" ht="44" customHeight="1">
      <x:c r="A62" s="10" t="str">
        <x:v>A1</x:v>
      </x:c>
      <x:c r="B62" s="10" t="str">
        <x:v>A1</x:v>
      </x:c>
      <x:c r="C62" s="11" t="str">
        <x:v>Запуск</x:v>
      </x:c>
      <x:c r="D62" s="11" t="str">
        <x:v>Установка и настройка оборудования</x:v>
      </x:c>
      <x:c r="E62" s="11" t="str">
        <x:v>Обновление firmware, ОС, драйверов, сеть, диски и мониторинг</x:v>
      </x:c>
      <x:c r="F62" s="14" t="n">
        <x:v>1</x:v>
      </x:c>
      <x:c r="G62" s="3" t="str">
        <x:v>усл</x:v>
      </x:c>
      <x:c r="H62" s="15" t="n">
        <x:v>3000</x:v>
      </x:c>
      <x:c r="I62" s="15" t="n">
        <x:v>12000</x:v>
      </x:c>
      <x:c r="J62" s="16" t="n">
        <x:f>IF(AND(ISNUMBER(F62),ISNUMBER(H62)),F62*H62,"")</x:f>
        <x:v>3000</x:v>
      </x:c>
      <x:c r="K62" s="16" t="n">
        <x:f>IF(AND(ISNUMBER(F62),ISNUMBER(I62)),F62*I62,"")</x:f>
        <x:v>12000</x:v>
      </x:c>
      <x:c r="L62" s="11" t="str">
        <x:v>Купить</x:v>
      </x:c>
      <x:c r="M62" s="11" t="str">
        <x:v>Фиксированная работа при покупке, без помесячного обслуживания.</x:v>
      </x:c>
      <x:c r="N62" s="11" t="str">
        <x:v>Бюджетная оценка на 03.10.2026. Источник подтверждает характеристики, а не цену.</x:v>
      </x:c>
      <x:c r="O62" s="11" t="str">
        <x:f>IF(C62="Опционально","Вне итога",IF(AND(ISNUMBER(F62),ISNUMBER(H62),ISNUMBER(I62),F62&gt;0,H62&gt;=0,I62&gt;=H62),"Цена учтена","Уточнить цену/количество"))</x:f>
        <x:v>Цена учтена</x:v>
      </x:c>
      <x:c r="P62" s="10"/>
      <x:c r="Q62" s="18" t="str">
        <x:v>Бюджетная оценка автора</x:v>
      </x:c>
      <x:c r="R62" s="18" t="str"/>
    </x:row>
    <x:row r="63" ht="44" customHeight="1">
      <x:c r="A63" s="10" t="str">
        <x:v>A1</x:v>
      </x:c>
      <x:c r="B63" s="10" t="str">
        <x:v>A1</x:v>
      </x:c>
      <x:c r="C63" s="11" t="str">
        <x:v>Запуск</x:v>
      </x:c>
      <x:c r="D63" s="11" t="str">
        <x:v>Загрузка и проверка модели</x:v>
      </x:c>
      <x:c r="E63" s="11" t="str">
        <x:v>Загрузка на локальные SSD, проверка файлов, подбор контекста, нагрузочный тест</x:v>
      </x:c>
      <x:c r="F63" s="14" t="n">
        <x:v>1</x:v>
      </x:c>
      <x:c r="G63" s="3" t="str">
        <x:v>усл</x:v>
      </x:c>
      <x:c r="H63" s="15" t="n">
        <x:v>3000</x:v>
      </x:c>
      <x:c r="I63" s="15" t="n">
        <x:v>12000</x:v>
      </x:c>
      <x:c r="J63" s="16" t="n">
        <x:f>IF(AND(ISNUMBER(F63),ISNUMBER(H63)),F63*H63,"")</x:f>
        <x:v>3000</x:v>
      </x:c>
      <x:c r="K63" s="16" t="n">
        <x:f>IF(AND(ISNUMBER(F63),ISNUMBER(I63)),F63*I63,"")</x:f>
        <x:v>12000</x:v>
      </x:c>
      <x:c r="L63" s="11" t="str">
        <x:v>Купить</x:v>
      </x:c>
      <x:c r="M63" s="11" t="str">
        <x:v>Проверить память, время первого ответа, токены/с, качество и восстановление после перезагрузки.</x:v>
      </x:c>
      <x:c r="N63" s="11" t="str">
        <x:v>Бюджетная оценка на 03.10.2026. Источник подтверждает характеристики, а не цену.</x:v>
      </x:c>
      <x:c r="O63" s="11" t="str">
        <x:f>IF(C63="Опционально","Вне итога",IF(AND(ISNUMBER(F63),ISNUMBER(H63),ISNUMBER(I63),F63&gt;0,H63&gt;=0,I63&gt;=H63),"Цена учтена","Уточнить цену/количество"))</x:f>
        <x:v>Цена учтена</x:v>
      </x:c>
      <x:c r="P63" s="10"/>
      <x:c r="Q63" s="18" t="str">
        <x:v>Бюджетная оценка автора</x:v>
      </x:c>
      <x:c r="R63" s="18" t="str"/>
    </x:row>
    <x:row r="64" ht="44" customHeight="1">
      <x:c r="A64" s="10" t="str">
        <x:v>A1</x:v>
      </x:c>
      <x:c r="B64" s="10" t="str">
        <x:v>A1</x:v>
      </x:c>
      <x:c r="C64" s="11" t="str">
        <x:v>Запуск</x:v>
      </x:c>
      <x:c r="D64" s="11" t="str">
        <x:v>Резервное копирование и документация</x:v>
      </x:c>
      <x:c r="E64" s="11" t="str">
        <x:v>Настроить копии, аварийное завершение и восстановление. Передать инструкцию</x:v>
      </x:c>
      <x:c r="F64" s="14" t="n">
        <x:v>1</x:v>
      </x:c>
      <x:c r="G64" s="3" t="str">
        <x:v>усл</x:v>
      </x:c>
      <x:c r="H64" s="15" t="n">
        <x:v>1500</x:v>
      </x:c>
      <x:c r="I64" s="15" t="n">
        <x:v>6000</x:v>
      </x:c>
      <x:c r="J64" s="16" t="n">
        <x:f>IF(AND(ISNUMBER(F64),ISNUMBER(H64)),F64*H64,"")</x:f>
        <x:v>1500</x:v>
      </x:c>
      <x:c r="K64" s="16" t="n">
        <x:f>IF(AND(ISNUMBER(F64),ISNUMBER(I64)),F64*I64,"")</x:f>
        <x:v>6000</x:v>
      </x:c>
      <x:c r="L64" s="11" t="str">
        <x:v>Купить</x:v>
      </x:c>
      <x:c r="M64" s="11" t="str"/>
      <x:c r="N64" s="11" t="str">
        <x:v>Бюджетная оценка на 03.10.2026. Источник подтверждает характеристики, а не цену.</x:v>
      </x:c>
      <x:c r="O64" s="11" t="str">
        <x:f>IF(C64="Опционально","Вне итога",IF(AND(ISNUMBER(F64),ISNUMBER(H64),ISNUMBER(I64),F64&gt;0,H64&gt;=0,I64&gt;=H64),"Цена учтена","Уточнить цену/количество"))</x:f>
        <x:v>Цена учтена</x:v>
      </x:c>
      <x:c r="P64" s="10"/>
      <x:c r="Q64" s="18" t="str">
        <x:v>Бюджетная оценка автора</x:v>
      </x:c>
      <x:c r="R64" s="18" t="str"/>
    </x:row>
    <x:row r="65" ht="44" customHeight="1">
      <x:c r="A65" s="10" t="str">
        <x:v>A2.1</x:v>
      </x:c>
      <x:c r="B65" s="10" t="str">
        <x:v>A2</x:v>
      </x:c>
      <x:c r="C65" s="11" t="str">
        <x:v>Оборудование</x:v>
      </x:c>
      <x:c r="D65" s="11" t="str">
        <x:v>Готовый сервер</x:v>
      </x:c>
      <x:c r="E65" s="11" t="str">
        <x:v>Supermicro AS-4126GS-NMR-LCC, 8×MI355X, 2 EPYC, 1.5TB RAM, SSD ниже</x:v>
      </x:c>
      <x:c r="F65" s="14" t="n">
        <x:v>1</x:v>
      </x:c>
      <x:c r="G65" s="3" t="str">
        <x:v>шт</x:v>
      </x:c>
      <x:c r="H65" s="15" t="n">
        <x:v>450000</x:v>
      </x:c>
      <x:c r="I65" s="15" t="n">
        <x:v>700000</x:v>
      </x:c>
      <x:c r="J65" s="16" t="n">
        <x:f>IF(AND(ISNUMBER(F65),ISNUMBER(H65)),F65*H65,"")</x:f>
        <x:v>450000</x:v>
      </x:c>
      <x:c r="K65" s="16" t="n">
        <x:f>IF(AND(ISNUMBER(F65),ISNUMBER(I65)),F65*I65,"")</x:f>
        <x:v>700000</x:v>
      </x:c>
      <x:c r="L65" s="11" t="str">
        <x:v>Купить</x:v>
      </x:c>
      <x:c r="M65" s="11" t="str">
        <x:v>Цена полностью собранного OEM-комплекта. Не прибавлять отдельно внутренние компоненты.</x:v>
      </x:c>
      <x:c r="N65" s="11" t="str">
        <x:v>Бюджетная оценка на 03.10.2026. Источник подтверждает характеристики, а не цену.</x:v>
      </x:c>
      <x:c r="O65" s="11" t="str">
        <x:f>IF(C65="Опционально","Вне итога",IF(AND(ISNUMBER(F65),ISNUMBER(H65),ISNUMBER(I65),F65&gt;0,H65&gt;=0,I65&gt;=H65),"Цена учтена","Уточнить цену/количество"))</x:f>
        <x:v>Цена учтена</x:v>
      </x:c>
      <x:c r="P65" s="10"/>
      <x:c r="Q65" s="18" t="str">
        <x:v>Supermicro: AS-4126GS-NMR-LCC</x:v>
      </x:c>
      <x:c r="R65" s="18" t="str">
        <x:v>https://www.supermicro.com/en/products/system/gpu/4u/as-4126gs-nmr-lcc</x:v>
      </x:c>
    </x:row>
    <x:row r="66" ht="44" customHeight="1">
      <x:c r="A66" s="10" t="str">
        <x:v>A2.1</x:v>
      </x:c>
      <x:c r="B66" s="10" t="str">
        <x:v>A2</x:v>
      </x:c>
      <x:c r="C66" s="11" t="str">
        <x:v>Оборудование</x:v>
      </x:c>
      <x:c r="D66" s="11" t="str">
        <x:v>Ускорители OAM и базовая плата</x:v>
      </x:c>
      <x:c r="E66" s="11" t="str">
        <x:v>8×MI355X на узел, Infinity Fabric и платформа OAM</x:v>
      </x:c>
      <x:c r="F66" s="14" t="n">
        <x:v>8</x:v>
      </x:c>
      <x:c r="G66" s="3" t="str">
        <x:v>шт</x:v>
      </x:c>
      <x:c r="H66" s="21" t="n">
        <x:v>0</x:v>
      </x:c>
      <x:c r="I66" s="21" t="n">
        <x:v>0</x:v>
      </x:c>
      <x:c r="J66" s="16" t="n">
        <x:f>IF(AND(ISNUMBER(F66),ISNUMBER(H66)),F66*H66,"")</x:f>
        <x:v>0</x:v>
      </x:c>
      <x:c r="K66" s="16" t="n">
        <x:f>IF(AND(ISNUMBER(F66),ISNUMBER(I66)),F66*I66,"")</x:f>
        <x:v>0</x:v>
      </x:c>
      <x:c r="L66" s="11" t="str">
        <x:v>В комплекте</x:v>
      </x:c>
      <x:c r="M66" s="11" t="str"/>
      <x:c r="N66" s="11" t="str">
        <x:v>Включено в цену основного комплекта. Доплата $0.</x:v>
      </x:c>
      <x:c r="O66" s="11" t="str">
        <x:f>IF(C66="Опционально","Вне итога",IF(AND(ISNUMBER(F66),ISNUMBER(H66),ISNUMBER(I66),F66&gt;0,H66&gt;=0,I66&gt;=H66),"Цена учтена","Уточнить цену/количество"))</x:f>
        <x:v>Цена учтена</x:v>
      </x:c>
      <x:c r="P66" s="10"/>
      <x:c r="Q66" s="18" t="str">
        <x:v>Supermicro: AS-4126GS-NMR-LCC</x:v>
      </x:c>
      <x:c r="R66" s="18" t="str">
        <x:v>https://www.supermicro.com/en/products/system/gpu/4u/as-4126gs-nmr-lcc</x:v>
      </x:c>
    </x:row>
    <x:row r="67" ht="44" customHeight="1">
      <x:c r="A67" s="10" t="str">
        <x:v>A2.1</x:v>
      </x:c>
      <x:c r="B67" s="10" t="str">
        <x:v>A2</x:v>
      </x:c>
      <x:c r="C67" s="11" t="str">
        <x:v>Оборудование</x:v>
      </x:c>
      <x:c r="D67" s="11" t="str">
        <x:v>Процессоры и охлаждение CPU</x:v>
      </x:c>
      <x:c r="E67" s="11" t="str">
        <x:v>2×EPYC 9005, ≥64 ядер каждый, совместимые OEM кулеры</x:v>
      </x:c>
      <x:c r="F67" s="14" t="n">
        <x:v>2</x:v>
      </x:c>
      <x:c r="G67" s="3" t="str">
        <x:v>шт</x:v>
      </x:c>
      <x:c r="H67" s="21" t="n">
        <x:v>0</x:v>
      </x:c>
      <x:c r="I67" s="21" t="n">
        <x:v>0</x:v>
      </x:c>
      <x:c r="J67" s="16" t="n">
        <x:f>IF(AND(ISNUMBER(F67),ISNUMBER(H67)),F67*H67,"")</x:f>
        <x:v>0</x:v>
      </x:c>
      <x:c r="K67" s="16" t="n">
        <x:f>IF(AND(ISNUMBER(F67),ISNUMBER(I67)),F67*I67,"")</x:f>
        <x:v>0</x:v>
      </x:c>
      <x:c r="L67" s="11" t="str">
        <x:v>В комплекте</x:v>
      </x:c>
      <x:c r="M67" s="11" t="str"/>
      <x:c r="N67" s="11" t="str">
        <x:v>Включено в цену основного комплекта. Доплата $0.</x:v>
      </x:c>
      <x:c r="O67" s="11" t="str">
        <x:f>IF(C67="Опционально","Вне итога",IF(AND(ISNUMBER(F67),ISNUMBER(H67),ISNUMBER(I67),F67&gt;0,H67&gt;=0,I67&gt;=H67),"Цена учтена","Уточнить цену/количество"))</x:f>
        <x:v>Цена учтена</x:v>
      </x:c>
      <x:c r="P67" s="10"/>
      <x:c r="Q67" s="18" t="str">
        <x:v>Supermicro: AS-4126GS-NMR-LCC</x:v>
      </x:c>
      <x:c r="R67" s="18" t="str">
        <x:v>https://www.supermicro.com/en/products/system/gpu/4u/as-4126gs-nmr-lcc</x:v>
      </x:c>
    </x:row>
    <x:row r="68" ht="44" customHeight="1">
      <x:c r="A68" s="10" t="str">
        <x:v>A2.1</x:v>
      </x:c>
      <x:c r="B68" s="10" t="str">
        <x:v>A2</x:v>
      </x:c>
      <x:c r="C68" s="11" t="str">
        <x:v>Оборудование</x:v>
      </x:c>
      <x:c r="D68" s="11" t="str">
        <x:v>Оперативная память</x:v>
      </x:c>
      <x:c r="E68" s="11" t="str">
        <x:v>24×64GB DDR5 ECC RDIMM на узел, 1.5TB, все каналы</x:v>
      </x:c>
      <x:c r="F68" s="14" t="n">
        <x:v>24</x:v>
      </x:c>
      <x:c r="G68" s="3" t="str">
        <x:v>шт</x:v>
      </x:c>
      <x:c r="H68" s="21" t="n">
        <x:v>0</x:v>
      </x:c>
      <x:c r="I68" s="21" t="n">
        <x:v>0</x:v>
      </x:c>
      <x:c r="J68" s="16" t="n">
        <x:f>IF(AND(ISNUMBER(F68),ISNUMBER(H68)),F68*H68,"")</x:f>
        <x:v>0</x:v>
      </x:c>
      <x:c r="K68" s="16" t="n">
        <x:f>IF(AND(ISNUMBER(F68),ISNUMBER(I68)),F68*I68,"")</x:f>
        <x:v>0</x:v>
      </x:c>
      <x:c r="L68" s="11" t="str">
        <x:v>В комплекте</x:v>
      </x:c>
      <x:c r="M68" s="11" t="str"/>
      <x:c r="N68" s="11" t="str">
        <x:v>Включено в цену основного комплекта. Доплата $0.</x:v>
      </x:c>
      <x:c r="O68" s="11" t="str">
        <x:f>IF(C68="Опционально","Вне итога",IF(AND(ISNUMBER(F68),ISNUMBER(H68),ISNUMBER(I68),F68&gt;0,H68&gt;=0,I68&gt;=H68),"Цена учтена","Уточнить цену/количество"))</x:f>
        <x:v>Цена учтена</x:v>
      </x:c>
      <x:c r="P68" s="10"/>
      <x:c r="Q68" s="18" t="str">
        <x:v>Supermicro: AS-4126GS-NMR-LCC</x:v>
      </x:c>
      <x:c r="R68" s="18" t="str">
        <x:v>https://www.supermicro.com/en/products/system/gpu/4u/as-4126gs-nmr-lcc</x:v>
      </x:c>
    </x:row>
    <x:row r="69" ht="44" customHeight="1">
      <x:c r="A69" s="10" t="str">
        <x:v>A2.1</x:v>
      </x:c>
      <x:c r="B69" s="10" t="str">
        <x:v>A2</x:v>
      </x:c>
      <x:c r="C69" s="11" t="str">
        <x:v>Оборудование</x:v>
      </x:c>
      <x:c r="D69" s="11" t="str">
        <x:v>SSD загрузки</x:v>
      </x:c>
      <x:c r="E69" s="11" t="str">
        <x:v>2×1.92TB enterprise NVMe на узел, зеркало</x:v>
      </x:c>
      <x:c r="F69" s="14" t="n">
        <x:v>2</x:v>
      </x:c>
      <x:c r="G69" s="3" t="str">
        <x:v>шт</x:v>
      </x:c>
      <x:c r="H69" s="21" t="n">
        <x:v>0</x:v>
      </x:c>
      <x:c r="I69" s="21" t="n">
        <x:v>0</x:v>
      </x:c>
      <x:c r="J69" s="16" t="n">
        <x:f>IF(AND(ISNUMBER(F69),ISNUMBER(H69)),F69*H69,"")</x:f>
        <x:v>0</x:v>
      </x:c>
      <x:c r="K69" s="16" t="n">
        <x:f>IF(AND(ISNUMBER(F69),ISNUMBER(I69)),F69*I69,"")</x:f>
        <x:v>0</x:v>
      </x:c>
      <x:c r="L69" s="11" t="str">
        <x:v>В комплекте</x:v>
      </x:c>
      <x:c r="M69" s="11" t="str"/>
      <x:c r="N69" s="11" t="str">
        <x:v>Включено в цену основного комплекта. Доплата $0.</x:v>
      </x:c>
      <x:c r="O69" s="11" t="str">
        <x:f>IF(C69="Опционально","Вне итога",IF(AND(ISNUMBER(F69),ISNUMBER(H69),ISNUMBER(I69),F69&gt;0,H69&gt;=0,I69&gt;=H69),"Цена учтена","Уточнить цену/количество"))</x:f>
        <x:v>Цена учтена</x:v>
      </x:c>
      <x:c r="P69" s="10"/>
      <x:c r="Q69" s="18" t="str">
        <x:v>Supermicro: AS-4126GS-NMR-LCC</x:v>
      </x:c>
      <x:c r="R69" s="18" t="str">
        <x:v>https://www.supermicro.com/en/products/system/gpu/4u/as-4126gs-nmr-lcc</x:v>
      </x:c>
    </x:row>
    <x:row r="70" ht="44" customHeight="1">
      <x:c r="A70" s="10" t="str">
        <x:v>A2.1</x:v>
      </x:c>
      <x:c r="B70" s="10" t="str">
        <x:v>A2</x:v>
      </x:c>
      <x:c r="C70" s="11" t="str">
        <x:v>Оборудование</x:v>
      </x:c>
      <x:c r="D70" s="11" t="str">
        <x:v>SSD моделей и данных</x:v>
      </x:c>
      <x:c r="E70" s="11" t="str">
        <x:v>4×7.68TB enterprise NVMe на узел</x:v>
      </x:c>
      <x:c r="F70" s="14" t="n">
        <x:v>4</x:v>
      </x:c>
      <x:c r="G70" s="3" t="str">
        <x:v>шт</x:v>
      </x:c>
      <x:c r="H70" s="21" t="n">
        <x:v>0</x:v>
      </x:c>
      <x:c r="I70" s="21" t="n">
        <x:v>0</x:v>
      </x:c>
      <x:c r="J70" s="16" t="n">
        <x:f>IF(AND(ISNUMBER(F70),ISNUMBER(H70)),F70*H70,"")</x:f>
        <x:v>0</x:v>
      </x:c>
      <x:c r="K70" s="16" t="n">
        <x:f>IF(AND(ISNUMBER(F70),ISNUMBER(I70)),F70*I70,"")</x:f>
        <x:v>0</x:v>
      </x:c>
      <x:c r="L70" s="11" t="str">
        <x:v>В комплекте</x:v>
      </x:c>
      <x:c r="M70" s="11" t="str"/>
      <x:c r="N70" s="11" t="str">
        <x:v>Включено в цену основного комплекта. Доплата $0.</x:v>
      </x:c>
      <x:c r="O70" s="11" t="str">
        <x:f>IF(C70="Опционально","Вне итога",IF(AND(ISNUMBER(F70),ISNUMBER(H70),ISNUMBER(I70),F70&gt;0,H70&gt;=0,I70&gt;=H70),"Цена учтена","Уточнить цену/количество"))</x:f>
        <x:v>Цена учтена</x:v>
      </x:c>
      <x:c r="P70" s="10"/>
      <x:c r="Q70" s="18" t="str">
        <x:v>Supermicro: AS-4126GS-NMR-LCC</x:v>
      </x:c>
      <x:c r="R70" s="18" t="str">
        <x:v>https://www.supermicro.com/en/products/system/gpu/4u/as-4126gs-nmr-lcc</x:v>
      </x:c>
    </x:row>
    <x:row r="71" ht="44" customHeight="1">
      <x:c r="A71" s="10" t="str">
        <x:v>A2.1</x:v>
      </x:c>
      <x:c r="B71" s="10" t="str">
        <x:v>A2</x:v>
      </x:c>
      <x:c r="C71" s="11" t="str">
        <x:v>Оборудование</x:v>
      </x:c>
      <x:c r="D71" s="11" t="str">
        <x:v>Корпус и блоки питания</x:v>
      </x:c>
      <x:c r="E71" s="11" t="str">
        <x:v>4U. 4 OEM PSU на узел</x:v>
      </x:c>
      <x:c r="F71" s="14" t="n">
        <x:v>1</x:v>
      </x:c>
      <x:c r="G71" s="3" t="str">
        <x:v>к-т</x:v>
      </x:c>
      <x:c r="H71" s="21" t="n">
        <x:v>0</x:v>
      </x:c>
      <x:c r="I71" s="21" t="n">
        <x:v>0</x:v>
      </x:c>
      <x:c r="J71" s="16" t="n">
        <x:f>IF(AND(ISNUMBER(F71),ISNUMBER(H71)),F71*H71,"")</x:f>
        <x:v>0</x:v>
      </x:c>
      <x:c r="K71" s="16" t="n">
        <x:f>IF(AND(ISNUMBER(F71),ISNUMBER(I71)),F71*I71,"")</x:f>
        <x:v>0</x:v>
      </x:c>
      <x:c r="L71" s="11" t="str">
        <x:v>В комплекте</x:v>
      </x:c>
      <x:c r="M71" s="11" t="str"/>
      <x:c r="N71" s="11" t="str">
        <x:v>Включено в цену основного комплекта. Доплата $0.</x:v>
      </x:c>
      <x:c r="O71" s="11" t="str">
        <x:f>IF(C71="Опционально","Вне итога",IF(AND(ISNUMBER(F71),ISNUMBER(H71),ISNUMBER(I71),F71&gt;0,H71&gt;=0,I71&gt;=H71),"Цена учтена","Уточнить цену/количество"))</x:f>
        <x:v>Цена учтена</x:v>
      </x:c>
      <x:c r="P71" s="10"/>
      <x:c r="Q71" s="18" t="str">
        <x:v>Supermicro: AS-4126GS-NMR-LCC</x:v>
      </x:c>
      <x:c r="R71" s="18" t="str">
        <x:v>https://www.supermicro.com/en/products/system/gpu/4u/as-4126gs-nmr-lcc</x:v>
      </x:c>
    </x:row>
    <x:row r="72" ht="44" customHeight="1">
      <x:c r="A72" s="10" t="str">
        <x:v>A2.1</x:v>
      </x:c>
      <x:c r="B72" s="10" t="str">
        <x:v>A2</x:v>
      </x:c>
      <x:c r="C72" s="11" t="str">
        <x:v>Оборудование</x:v>
      </x:c>
      <x:c r="D72" s="11" t="str">
        <x:v>Шнуры питания</x:v>
      </x:c>
      <x:c r="E72" s="11" t="str">
        <x:v>4 шнуров на узел, тип разъёмов/регион по OEM</x:v>
      </x:c>
      <x:c r="F72" s="14" t="n">
        <x:v>1</x:v>
      </x:c>
      <x:c r="G72" s="3" t="str">
        <x:v>к-т</x:v>
      </x:c>
      <x:c r="H72" s="21" t="n">
        <x:v>0</x:v>
      </x:c>
      <x:c r="I72" s="21" t="n">
        <x:v>0</x:v>
      </x:c>
      <x:c r="J72" s="16" t="n">
        <x:f>IF(AND(ISNUMBER(F72),ISNUMBER(H72)),F72*H72,"")</x:f>
        <x:v>0</x:v>
      </x:c>
      <x:c r="K72" s="16" t="n">
        <x:f>IF(AND(ISNUMBER(F72),ISNUMBER(I72)),F72*I72,"")</x:f>
        <x:v>0</x:v>
      </x:c>
      <x:c r="L72" s="11" t="str">
        <x:v>В комплекте</x:v>
      </x:c>
      <x:c r="M72" s="11" t="str"/>
      <x:c r="N72" s="11" t="str">
        <x:v>Включено в цену основного комплекта. Доплата $0.</x:v>
      </x:c>
      <x:c r="O72" s="11" t="str">
        <x:f>IF(C72="Опционально","Вне итога",IF(AND(ISNUMBER(F72),ISNUMBER(H72),ISNUMBER(I72),F72&gt;0,H72&gt;=0,I72&gt;=H72),"Цена учтена","Уточнить цену/количество"))</x:f>
        <x:v>Цена учтена</x:v>
      </x:c>
      <x:c r="P72" s="10"/>
      <x:c r="Q72" s="18" t="str">
        <x:v>Supermicro: AS-4126GS-NMR-LCC</x:v>
      </x:c>
      <x:c r="R72" s="18" t="str">
        <x:v>https://www.supermicro.com/en/products/system/gpu/4u/as-4126gs-nmr-lcc</x:v>
      </x:c>
    </x:row>
    <x:row r="73" ht="44" customHeight="1">
      <x:c r="A73" s="10" t="str">
        <x:v>A2.1</x:v>
      </x:c>
      <x:c r="B73" s="10" t="str">
        <x:v>A2</x:v>
      </x:c>
      <x:c r="C73" s="11" t="str">
        <x:v>Оборудование</x:v>
      </x:c>
      <x:c r="D73" s="11" t="str">
        <x:v>Внутреннее охлаждение</x:v>
      </x:c>
      <x:c r="E73" s="11" t="str">
        <x:v>Холодные пластины GPU/CPU и трубки</x:v>
      </x:c>
      <x:c r="F73" s="14" t="n">
        <x:v>1</x:v>
      </x:c>
      <x:c r="G73" s="3" t="str">
        <x:v>к-т</x:v>
      </x:c>
      <x:c r="H73" s="21" t="n">
        <x:v>0</x:v>
      </x:c>
      <x:c r="I73" s="21" t="n">
        <x:v>0</x:v>
      </x:c>
      <x:c r="J73" s="16" t="n">
        <x:f>IF(AND(ISNUMBER(F73),ISNUMBER(H73)),F73*H73,"")</x:f>
        <x:v>0</x:v>
      </x:c>
      <x:c r="K73" s="16" t="n">
        <x:f>IF(AND(ISNUMBER(F73),ISNUMBER(I73)),F73*I73,"")</x:f>
        <x:v>0</x:v>
      </x:c>
      <x:c r="L73" s="11" t="str">
        <x:v>В комплекте</x:v>
      </x:c>
      <x:c r="M73" s="11" t="str"/>
      <x:c r="N73" s="11" t="str">
        <x:v>Включено в цену основного комплекта. Доплата $0.</x:v>
      </x:c>
      <x:c r="O73" s="11" t="str">
        <x:f>IF(C73="Опционально","Вне итога",IF(AND(ISNUMBER(F73),ISNUMBER(H73),ISNUMBER(I73),F73&gt;0,H73&gt;=0,I73&gt;=H73),"Цена учтена","Уточнить цену/количество"))</x:f>
        <x:v>Цена учтена</x:v>
      </x:c>
      <x:c r="P73" s="10"/>
      <x:c r="Q73" s="18" t="str">
        <x:v>Supermicro: AS-4126GS-NMR-LCC</x:v>
      </x:c>
      <x:c r="R73" s="18" t="str">
        <x:v>https://www.supermicro.com/en/products/system/gpu/4u/as-4126gs-nmr-lcc</x:v>
      </x:c>
    </x:row>
    <x:row r="74" ht="44" customHeight="1">
      <x:c r="A74" s="10" t="str">
        <x:v>A2.1</x:v>
      </x:c>
      <x:c r="B74" s="10" t="str">
        <x:v>A2</x:v>
      </x:c>
      <x:c r="C74" s="11" t="str">
        <x:v>Оборудование</x:v>
      </x:c>
      <x:c r="D74" s="11" t="str">
        <x:v>Монтаж и системные платы</x:v>
      </x:c>
      <x:c r="E74" s="11" t="str">
        <x:v>Рельсы, backplane SSD, кабели, BMC и 2×10GbE на узел</x:v>
      </x:c>
      <x:c r="F74" s="14" t="n">
        <x:v>1</x:v>
      </x:c>
      <x:c r="G74" s="3" t="str">
        <x:v>к-т</x:v>
      </x:c>
      <x:c r="H74" s="21" t="n">
        <x:v>0</x:v>
      </x:c>
      <x:c r="I74" s="21" t="n">
        <x:v>0</x:v>
      </x:c>
      <x:c r="J74" s="16" t="n">
        <x:f>IF(AND(ISNUMBER(F74),ISNUMBER(H74)),F74*H74,"")</x:f>
        <x:v>0</x:v>
      </x:c>
      <x:c r="K74" s="16" t="n">
        <x:f>IF(AND(ISNUMBER(F74),ISNUMBER(I74)),F74*I74,"")</x:f>
        <x:v>0</x:v>
      </x:c>
      <x:c r="L74" s="11" t="str">
        <x:v>В комплекте</x:v>
      </x:c>
      <x:c r="M74" s="11" t="str"/>
      <x:c r="N74" s="11" t="str">
        <x:v>Включено в цену основного комплекта. Доплата $0.</x:v>
      </x:c>
      <x:c r="O74" s="11" t="str">
        <x:f>IF(C74="Опционально","Вне итога",IF(AND(ISNUMBER(F74),ISNUMBER(H74),ISNUMBER(I74),F74&gt;0,H74&gt;=0,I74&gt;=H74),"Цена учтена","Уточнить цену/количество"))</x:f>
        <x:v>Цена учтена</x:v>
      </x:c>
      <x:c r="P74" s="10"/>
      <x:c r="Q74" s="18" t="str">
        <x:v>Supermicro: AS-4126GS-NMR-LCC</x:v>
      </x:c>
      <x:c r="R74" s="18" t="str">
        <x:v>https://www.supermicro.com/en/products/system/gpu/4u/as-4126gs-nmr-lcc</x:v>
      </x:c>
    </x:row>
    <x:row r="75" ht="44" customHeight="1">
      <x:c r="A75" s="10" t="str">
        <x:v>A2.1</x:v>
      </x:c>
      <x:c r="B75" s="10" t="str">
        <x:v>A2</x:v>
      </x:c>
      <x:c r="C75" s="11" t="str">
        <x:v>Оборудование</x:v>
      </x:c>
      <x:c r="D75" s="11" t="str">
        <x:v>Коммутатор обычной сети</x:v>
      </x:c>
      <x:c r="E75" s="11" t="str">
        <x:v>8×RJ45 1/2.5/5/10GbE, управляемый. При &gt;6 узлах: 24 порта</x:v>
      </x:c>
      <x:c r="F75" s="14" t="n">
        <x:v>1</x:v>
      </x:c>
      <x:c r="G75" s="3" t="str">
        <x:v>шт</x:v>
      </x:c>
      <x:c r="H75" s="15" t="n">
        <x:v>650</x:v>
      </x:c>
      <x:c r="I75" s="15" t="n">
        <x:v>1600</x:v>
      </x:c>
      <x:c r="J75" s="16" t="n">
        <x:f>IF(AND(ISNUMBER(F75),ISNUMBER(H75)),F75*H75,"")</x:f>
        <x:v>650</x:v>
      </x:c>
      <x:c r="K75" s="16" t="n">
        <x:f>IF(AND(ISNUMBER(F75),ISNUMBER(I75)),F75*I75,"")</x:f>
        <x:v>1600</x:v>
      </x:c>
      <x:c r="L75" s="11" t="str">
        <x:v>Купить</x:v>
      </x:c>
      <x:c r="M75" s="11" t="str">
        <x:v>Управление, загрузка файлов, резервные копии. Использовать Ethernet ОС, а не BMC.</x:v>
      </x:c>
      <x:c r="N75" s="11" t="str">
        <x:v>Бюджетная оценка на 03.10.2026. Источник подтверждает характеристики, а не цену.</x:v>
      </x:c>
      <x:c r="O75" s="11" t="str">
        <x:f>IF(C75="Опционально","Вне итога",IF(AND(ISNUMBER(F75),ISNUMBER(H75),ISNUMBER(I75),F75&gt;0,H75&gt;=0,I75&gt;=H75),"Цена учтена","Уточнить цену/количество"))</x:f>
        <x:v>Цена учтена</x:v>
      </x:c>
      <x:c r="P75" s="10"/>
      <x:c r="Q75" s="18" t="str">
        <x:v>Бюджетная оценка автора</x:v>
      </x:c>
      <x:c r="R75" s="18" t="str"/>
    </x:row>
    <x:row r="76" ht="44" customHeight="1">
      <x:c r="A76" s="10" t="str">
        <x:v>A2.1</x:v>
      </x:c>
      <x:c r="B76" s="10" t="str">
        <x:v>A2</x:v>
      </x:c>
      <x:c r="C76" s="11" t="str">
        <x:v>Оборудование</x:v>
      </x:c>
      <x:c r="D76" s="11" t="str">
        <x:v>Сетевой шлюз</x:v>
      </x:c>
      <x:c r="E76" s="11" t="str">
        <x:v>Проводной маршрутизатор с межсетевым экраном, ≥1GbE</x:v>
      </x:c>
      <x:c r="F76" s="14" t="n">
        <x:v>1</x:v>
      </x:c>
      <x:c r="G76" s="3" t="str">
        <x:v>шт</x:v>
      </x:c>
      <x:c r="H76" s="15" t="n">
        <x:v>150</x:v>
      </x:c>
      <x:c r="I76" s="15" t="n">
        <x:v>500</x:v>
      </x:c>
      <x:c r="J76" s="16" t="n">
        <x:f>IF(AND(ISNUMBER(F76),ISNUMBER(H76)),F76*H76,"")</x:f>
        <x:v>150</x:v>
      </x:c>
      <x:c r="K76" s="16" t="n">
        <x:f>IF(AND(ISNUMBER(F76),ISNUMBER(I76)),F76*I76,"")</x:f>
        <x:v>500</x:v>
      </x:c>
      <x:c r="L76" s="11" t="str">
        <x:v>Купить</x:v>
      </x:c>
      <x:c r="M76" s="11" t="str">
        <x:v>Подключение к локальной сети. Плата за связь не включена.</x:v>
      </x:c>
      <x:c r="N76" s="11" t="str">
        <x:v>Бюджетная оценка на 03.10.2026. Источник подтверждает характеристики, а не цену.</x:v>
      </x:c>
      <x:c r="O76" s="11" t="str">
        <x:f>IF(C76="Опционально","Вне итога",IF(AND(ISNUMBER(F76),ISNUMBER(H76),ISNUMBER(I76),F76&gt;0,H76&gt;=0,I76&gt;=H76),"Цена учтена","Уточнить цену/количество"))</x:f>
        <x:v>Цена учтена</x:v>
      </x:c>
      <x:c r="P76" s="10"/>
      <x:c r="Q76" s="18" t="str">
        <x:v>Бюджетная оценка автора</x:v>
      </x:c>
      <x:c r="R76" s="18" t="str"/>
    </x:row>
    <x:row r="77" ht="44" customHeight="1">
      <x:c r="A77" s="10" t="str">
        <x:v>A2.1</x:v>
      </x:c>
      <x:c r="B77" s="10" t="str">
        <x:v>A2</x:v>
      </x:c>
      <x:c r="C77" s="11" t="str">
        <x:v>Оборудование</x:v>
      </x:c>
      <x:c r="D77" s="11" t="str">
        <x:v>Резервное хранилище</x:v>
      </x:c>
      <x:c r="E77" s="11" t="str">
        <x:v>NAS 4 отсека, 10GbE, RAM ≥16GB, диски отдельно</x:v>
      </x:c>
      <x:c r="F77" s="14" t="n">
        <x:v>1</x:v>
      </x:c>
      <x:c r="G77" s="3" t="str">
        <x:v>шт</x:v>
      </x:c>
      <x:c r="H77" s="15" t="n">
        <x:v>1100</x:v>
      </x:c>
      <x:c r="I77" s="15" t="n">
        <x:v>2600</x:v>
      </x:c>
      <x:c r="J77" s="16" t="n">
        <x:f>IF(AND(ISNUMBER(F77),ISNUMBER(H77)),F77*H77,"")</x:f>
        <x:v>1100</x:v>
      </x:c>
      <x:c r="K77" s="16" t="n">
        <x:f>IF(AND(ISNUMBER(F77),ISNUMBER(I77)),F77*I77,"")</x:f>
        <x:v>2600</x:v>
      </x:c>
      <x:c r="L77" s="11" t="str">
        <x:v>Купить</x:v>
      </x:c>
      <x:c r="M77" s="11" t="str">
        <x:v>Копии настроек, данных и контрольных точек. Основной сервер не считается резервной копией.</x:v>
      </x:c>
      <x:c r="N77" s="11" t="str">
        <x:v>Бюджетная оценка на 03.10.2026. Источник подтверждает характеристики, а не цену.</x:v>
      </x:c>
      <x:c r="O77" s="11" t="str">
        <x:f>IF(C77="Опционально","Вне итога",IF(AND(ISNUMBER(F77),ISNUMBER(H77),ISNUMBER(I77),F77&gt;0,H77&gt;=0,I77&gt;=H77),"Цена учтена","Уточнить цену/количество"))</x:f>
        <x:v>Цена учтена</x:v>
      </x:c>
      <x:c r="P77" s="10"/>
      <x:c r="Q77" s="18" t="str">
        <x:v>Бюджетная оценка автора</x:v>
      </x:c>
      <x:c r="R77" s="18" t="str"/>
    </x:row>
    <x:row r="78" ht="44" customHeight="1">
      <x:c r="A78" s="10" t="str">
        <x:v>A2.1</x:v>
      </x:c>
      <x:c r="B78" s="10" t="str">
        <x:v>A2</x:v>
      </x:c>
      <x:c r="C78" s="11" t="str">
        <x:v>Оборудование</x:v>
      </x:c>
      <x:c r="D78" s="11" t="str">
        <x:v>Диски резервного хранилища</x:v>
      </x:c>
      <x:c r="E78" s="11" t="str">
        <x:v>4×12TB NAS/enterprise HDD. RAID6: около 24TB до форматирования</x:v>
      </x:c>
      <x:c r="F78" s="14" t="n">
        <x:v>4</x:v>
      </x:c>
      <x:c r="G78" s="3" t="str">
        <x:v>шт</x:v>
      </x:c>
      <x:c r="H78" s="15" t="n">
        <x:v>250</x:v>
      </x:c>
      <x:c r="I78" s="15" t="n">
        <x:v>430</x:v>
      </x:c>
      <x:c r="J78" s="16" t="n">
        <x:f>IF(AND(ISNUMBER(F78),ISNUMBER(H78)),F78*H78,"")</x:f>
        <x:v>1000</x:v>
      </x:c>
      <x:c r="K78" s="16" t="n">
        <x:f>IF(AND(ISNUMBER(F78),ISNUMBER(I78)),F78*I78,"")</x:f>
        <x:v>1720</x:v>
      </x:c>
      <x:c r="L78" s="11" t="str">
        <x:v>Купить</x:v>
      </x:c>
      <x:c r="M78" s="11" t="str">
        <x:v>Цена каждого диска. Один дополнительный запасной диск указан отдельно.</x:v>
      </x:c>
      <x:c r="N78" s="11" t="str">
        <x:v>Бюджетная оценка на 03.10.2026. Источник подтверждает характеристики, а не цену.</x:v>
      </x:c>
      <x:c r="O78" s="11" t="str">
        <x:f>IF(C78="Опционально","Вне итога",IF(AND(ISNUMBER(F78),ISNUMBER(H78),ISNUMBER(I78),F78&gt;0,H78&gt;=0,I78&gt;=H78),"Цена учтена","Уточнить цену/количество"))</x:f>
        <x:v>Цена учтена</x:v>
      </x:c>
      <x:c r="P78" s="10"/>
      <x:c r="Q78" s="18" t="str">
        <x:v>Бюджетная оценка автора</x:v>
      </x:c>
      <x:c r="R78" s="18" t="str"/>
    </x:row>
    <x:row r="79" ht="44" customHeight="1">
      <x:c r="A79" s="10" t="str">
        <x:v>A2.1</x:v>
      </x:c>
      <x:c r="B79" s="10" t="str">
        <x:v>A2</x:v>
      </x:c>
      <x:c r="C79" s="11" t="str">
        <x:v>Оборудование</x:v>
      </x:c>
      <x:c r="D79" s="11" t="str">
        <x:v>Запасной диск NAS</x:v>
      </x:c>
      <x:c r="E79" s="11" t="str">
        <x:v>12TB той же совместимой серии</x:v>
      </x:c>
      <x:c r="F79" s="14" t="n">
        <x:v>1</x:v>
      </x:c>
      <x:c r="G79" s="3" t="str">
        <x:v>шт</x:v>
      </x:c>
      <x:c r="H79" s="15" t="n">
        <x:v>250</x:v>
      </x:c>
      <x:c r="I79" s="15" t="n">
        <x:v>430</x:v>
      </x:c>
      <x:c r="J79" s="16" t="n">
        <x:f>IF(AND(ISNUMBER(F79),ISNUMBER(H79)),F79*H79,"")</x:f>
        <x:v>250</x:v>
      </x:c>
      <x:c r="K79" s="16" t="n">
        <x:f>IF(AND(ISNUMBER(F79),ISNUMBER(I79)),F79*I79,"")</x:f>
        <x:v>430</x:v>
      </x:c>
      <x:c r="L79" s="11" t="str">
        <x:v>Купить</x:v>
      </x:c>
      <x:c r="M79" s="11" t="str">
        <x:v>Быстрая замена отказавшего диска.</x:v>
      </x:c>
      <x:c r="N79" s="11" t="str">
        <x:v>Бюджетная оценка на 03.10.2026. Источник подтверждает характеристики, а не цену.</x:v>
      </x:c>
      <x:c r="O79" s="11" t="str">
        <x:f>IF(C79="Опционально","Вне итога",IF(AND(ISNUMBER(F79),ISNUMBER(H79),ISNUMBER(I79),F79&gt;0,H79&gt;=0,I79&gt;=H79),"Цена учтена","Уточнить цену/количество"))</x:f>
        <x:v>Цена учтена</x:v>
      </x:c>
      <x:c r="P79" s="10"/>
      <x:c r="Q79" s="18" t="str">
        <x:v>Бюджетная оценка автора</x:v>
      </x:c>
      <x:c r="R79" s="18" t="str"/>
    </x:row>
    <x:row r="80" ht="44" customHeight="1">
      <x:c r="A80" s="10" t="str">
        <x:v>A2.1</x:v>
      </x:c>
      <x:c r="B80" s="10" t="str">
        <x:v>A2</x:v>
      </x:c>
      <x:c r="C80" s="11" t="str">
        <x:v>Оборудование</x:v>
      </x:c>
      <x:c r="D80" s="11" t="str">
        <x:v>Рабочее место администратора</x:v>
      </x:c>
      <x:c r="E80" s="11" t="str">
        <x:v>Мини-ПК 16GB RAM, SSD 512GB, Ethernet</x:v>
      </x:c>
      <x:c r="F80" s="14" t="n">
        <x:v>1</x:v>
      </x:c>
      <x:c r="G80" s="3" t="str">
        <x:v>шт</x:v>
      </x:c>
      <x:c r="H80" s="15" t="n">
        <x:v>400</x:v>
      </x:c>
      <x:c r="I80" s="15" t="n">
        <x:v>800</x:v>
      </x:c>
      <x:c r="J80" s="16" t="n">
        <x:f>IF(AND(ISNUMBER(F80),ISNUMBER(H80)),F80*H80,"")</x:f>
        <x:v>400</x:v>
      </x:c>
      <x:c r="K80" s="16" t="n">
        <x:f>IF(AND(ISNUMBER(F80),ISNUMBER(I80)),F80*I80,"")</x:f>
        <x:v>800</x:v>
      </x:c>
      <x:c r="L80" s="11" t="str">
        <x:v>Купить</x:v>
      </x:c>
      <x:c r="M80" s="11" t="str">
        <x:v>Настройка и управление системой. Для Mac можно использовать один узел вместо отдельного ПК.</x:v>
      </x:c>
      <x:c r="N80" s="11" t="str">
        <x:v>Бюджетная оценка на 03.10.2026. Источник подтверждает характеристики, а не цену.</x:v>
      </x:c>
      <x:c r="O80" s="11" t="str">
        <x:f>IF(C80="Опционально","Вне итога",IF(AND(ISNUMBER(F80),ISNUMBER(H80),ISNUMBER(I80),F80&gt;0,H80&gt;=0,I80&gt;=H80),"Цена учтена","Уточнить цену/количество"))</x:f>
        <x:v>Цена учтена</x:v>
      </x:c>
      <x:c r="P80" s="10"/>
      <x:c r="Q80" s="18" t="str">
        <x:v>Бюджетная оценка автора</x:v>
      </x:c>
      <x:c r="R80" s="18" t="str"/>
    </x:row>
    <x:row r="81" ht="44" customHeight="1">
      <x:c r="A81" s="10" t="str">
        <x:v>A2.1</x:v>
      </x:c>
      <x:c r="B81" s="10" t="str">
        <x:v>A2</x:v>
      </x:c>
      <x:c r="C81" s="11" t="str">
        <x:v>Оборудование</x:v>
      </x:c>
      <x:c r="D81" s="11" t="str">
        <x:v>Монитор</x:v>
      </x:c>
      <x:c r="E81" s="11" t="str">
        <x:v>27 дюймов, HDMI/DisplayPort</x:v>
      </x:c>
      <x:c r="F81" s="14" t="n">
        <x:v>1</x:v>
      </x:c>
      <x:c r="G81" s="3" t="str">
        <x:v>шт</x:v>
      </x:c>
      <x:c r="H81" s="15" t="n">
        <x:v>160</x:v>
      </x:c>
      <x:c r="I81" s="15" t="n">
        <x:v>320</x:v>
      </x:c>
      <x:c r="J81" s="16" t="n">
        <x:f>IF(AND(ISNUMBER(F81),ISNUMBER(H81)),F81*H81,"")</x:f>
        <x:v>160</x:v>
      </x:c>
      <x:c r="K81" s="16" t="n">
        <x:f>IF(AND(ISNUMBER(F81),ISNUMBER(I81)),F81*I81,"")</x:f>
        <x:v>320</x:v>
      </x:c>
      <x:c r="L81" s="11" t="str">
        <x:v>Купить</x:v>
      </x:c>
      <x:c r="M81" s="11" t="str"/>
      <x:c r="N81" s="11" t="str">
        <x:v>Бюджетная оценка на 03.10.2026. Источник подтверждает характеристики, а не цену.</x:v>
      </x:c>
      <x:c r="O81" s="11" t="str">
        <x:f>IF(C81="Опционально","Вне итога",IF(AND(ISNUMBER(F81),ISNUMBER(H81),ISNUMBER(I81),F81&gt;0,H81&gt;=0,I81&gt;=H81),"Цена учтена","Уточнить цену/количество"))</x:f>
        <x:v>Цена учтена</x:v>
      </x:c>
      <x:c r="P81" s="10"/>
      <x:c r="Q81" s="18" t="str">
        <x:v>Бюджетная оценка автора</x:v>
      </x:c>
      <x:c r="R81" s="18" t="str"/>
    </x:row>
    <x:row r="82" ht="44" customHeight="1">
      <x:c r="A82" s="10" t="str">
        <x:v>A2.1</x:v>
      </x:c>
      <x:c r="B82" s="10" t="str">
        <x:v>A2</x:v>
      </x:c>
      <x:c r="C82" s="11" t="str">
        <x:v>Оборудование</x:v>
      </x:c>
      <x:c r="D82" s="11" t="str">
        <x:v>Клавиатура и мышь</x:v>
      </x:c>
      <x:c r="E82" s="11" t="str">
        <x:v>Проводные USB</x:v>
      </x:c>
      <x:c r="F82" s="14" t="n">
        <x:v>1</x:v>
      </x:c>
      <x:c r="G82" s="3" t="str">
        <x:v>к-т</x:v>
      </x:c>
      <x:c r="H82" s="15" t="n">
        <x:v>30</x:v>
      </x:c>
      <x:c r="I82" s="15" t="n">
        <x:v>70</x:v>
      </x:c>
      <x:c r="J82" s="16" t="n">
        <x:f>IF(AND(ISNUMBER(F82),ISNUMBER(H82)),F82*H82,"")</x:f>
        <x:v>30</x:v>
      </x:c>
      <x:c r="K82" s="16" t="n">
        <x:f>IF(AND(ISNUMBER(F82),ISNUMBER(I82)),F82*I82,"")</x:f>
        <x:v>70</x:v>
      </x:c>
      <x:c r="L82" s="11" t="str">
        <x:v>Купить</x:v>
      </x:c>
      <x:c r="M82" s="11" t="str"/>
      <x:c r="N82" s="11" t="str">
        <x:v>Бюджетная оценка на 03.10.2026. Источник подтверждает характеристики, а не цену.</x:v>
      </x:c>
      <x:c r="O82" s="11" t="str">
        <x:f>IF(C82="Опционально","Вне итога",IF(AND(ISNUMBER(F82),ISNUMBER(H82),ISNUMBER(I82),F82&gt;0,H82&gt;=0,I82&gt;=H82),"Цена учтена","Уточнить цену/количество"))</x:f>
        <x:v>Цена учтена</x:v>
      </x:c>
      <x:c r="P82" s="10"/>
      <x:c r="Q82" s="18" t="str">
        <x:v>Бюджетная оценка автора</x:v>
      </x:c>
      <x:c r="R82" s="18" t="str"/>
    </x:row>
    <x:row r="83" ht="44" customHeight="1">
      <x:c r="A83" s="10" t="str">
        <x:v>A2.1</x:v>
      </x:c>
      <x:c r="B83" s="10" t="str">
        <x:v>A2</x:v>
      </x:c>
      <x:c r="C83" s="11" t="str">
        <x:v>Оборудование</x:v>
      </x:c>
      <x:c r="D83" s="11" t="str">
        <x:v>Кабель монитора</x:v>
      </x:c>
      <x:c r="E83" s="11" t="str">
        <x:v>HDMI/DisplayPort 2 м, по разъёму компьютера</x:v>
      </x:c>
      <x:c r="F83" s="14" t="n">
        <x:v>1</x:v>
      </x:c>
      <x:c r="G83" s="3" t="str">
        <x:v>шт</x:v>
      </x:c>
      <x:c r="H83" s="15" t="n">
        <x:v>10</x:v>
      </x:c>
      <x:c r="I83" s="15" t="n">
        <x:v>30</x:v>
      </x:c>
      <x:c r="J83" s="16" t="n">
        <x:f>IF(AND(ISNUMBER(F83),ISNUMBER(H83)),F83*H83,"")</x:f>
        <x:v>10</x:v>
      </x:c>
      <x:c r="K83" s="16" t="n">
        <x:f>IF(AND(ISNUMBER(F83),ISNUMBER(I83)),F83*I83,"")</x:f>
        <x:v>30</x:v>
      </x:c>
      <x:c r="L83" s="11" t="str">
        <x:v>Купить</x:v>
      </x:c>
      <x:c r="M83" s="11" t="str"/>
      <x:c r="N83" s="11" t="str">
        <x:v>Бюджетная оценка на 03.10.2026. Источник подтверждает характеристики, а не цену.</x:v>
      </x:c>
      <x:c r="O83" s="11" t="str">
        <x:f>IF(C83="Опционально","Вне итога",IF(AND(ISNUMBER(F83),ISNUMBER(H83),ISNUMBER(I83),F83&gt;0,H83&gt;=0,I83&gt;=H83),"Цена учтена","Уточнить цену/количество"))</x:f>
        <x:v>Цена учтена</x:v>
      </x:c>
      <x:c r="P83" s="10"/>
      <x:c r="Q83" s="18" t="str">
        <x:v>Бюджетная оценка автора</x:v>
      </x:c>
      <x:c r="R83" s="18" t="str"/>
    </x:row>
    <x:row r="84" ht="44" customHeight="1">
      <x:c r="A84" s="10" t="str">
        <x:v>A2.1</x:v>
      </x:c>
      <x:c r="B84" s="10" t="str">
        <x:v>A2</x:v>
      </x:c>
      <x:c r="C84" s="11" t="str">
        <x:v>Оборудование</x:v>
      </x:c>
      <x:c r="D84" s="11" t="str">
        <x:v>Патч-корды обычной сети</x:v>
      </x:c>
      <x:c r="E84" s="11" t="str">
        <x:v>Cat6A, 2 м, RJ45, заводские</x:v>
      </x:c>
      <x:c r="F84" s="14" t="n">
        <x:v>8</x:v>
      </x:c>
      <x:c r="G84" s="3" t="str">
        <x:v>шт</x:v>
      </x:c>
      <x:c r="H84" s="15" t="n">
        <x:v>8</x:v>
      </x:c>
      <x:c r="I84" s="15" t="n">
        <x:v>20</x:v>
      </x:c>
      <x:c r="J84" s="16" t="n">
        <x:f>IF(AND(ISNUMBER(F84),ISNUMBER(H84)),F84*H84,"")</x:f>
        <x:v>64</x:v>
      </x:c>
      <x:c r="K84" s="16" t="n">
        <x:f>IF(AND(ISNUMBER(F84),ISNUMBER(I84)),F84*I84,"")</x:f>
        <x:v>160</x:v>
      </x:c>
      <x:c r="L84" s="11" t="str">
        <x:v>Купить</x:v>
      </x:c>
      <x:c r="M84" s="11" t="str">
        <x:v>6 рабочих соединений и 2 запасных. Длина 2 м является исходным допущением.</x:v>
      </x:c>
      <x:c r="N84" s="11" t="str">
        <x:v>Бюджетная оценка на 03.10.2026. Источник подтверждает характеристики, а не цену.</x:v>
      </x:c>
      <x:c r="O84" s="11" t="str">
        <x:f>IF(C84="Опционально","Вне итога",IF(AND(ISNUMBER(F84),ISNUMBER(H84),ISNUMBER(I84),F84&gt;0,H84&gt;=0,I84&gt;=H84),"Цена учтена","Уточнить цену/количество"))</x:f>
        <x:v>Цена учтена</x:v>
      </x:c>
      <x:c r="P84" s="10"/>
      <x:c r="Q84" s="18" t="str">
        <x:v>Бюджетная оценка автора</x:v>
      </x:c>
      <x:c r="R84" s="18" t="str"/>
    </x:row>
    <x:row r="85" ht="44" customHeight="1">
      <x:c r="A85" s="10" t="str">
        <x:v>A2.1</x:v>
      </x:c>
      <x:c r="B85" s="10" t="str">
        <x:v>A2</x:v>
      </x:c>
      <x:c r="C85" s="11" t="str">
        <x:v>Оборудование</x:v>
      </x:c>
      <x:c r="D85" s="11" t="str">
        <x:v>USB-накопители для восстановления</x:v>
      </x:c>
      <x:c r="E85" s="11" t="str">
        <x:v>64GB USB 3.x</x:v>
      </x:c>
      <x:c r="F85" s="14" t="n">
        <x:v>2</x:v>
      </x:c>
      <x:c r="G85" s="3" t="str">
        <x:v>шт</x:v>
      </x:c>
      <x:c r="H85" s="15" t="n">
        <x:v>12</x:v>
      </x:c>
      <x:c r="I85" s="15" t="n">
        <x:v>25</x:v>
      </x:c>
      <x:c r="J85" s="16" t="n">
        <x:f>IF(AND(ISNUMBER(F85),ISNUMBER(H85)),F85*H85,"")</x:f>
        <x:v>24</x:v>
      </x:c>
      <x:c r="K85" s="16" t="n">
        <x:f>IF(AND(ISNUMBER(F85),ISNUMBER(I85)),F85*I85,"")</x:f>
        <x:v>50</x:v>
      </x:c>
      <x:c r="L85" s="11" t="str">
        <x:v>Купить</x:v>
      </x:c>
      <x:c r="M85" s="11" t="str">
        <x:v>Установочный носитель и аварийное восстановление. Не место хранения единственной копии данных.</x:v>
      </x:c>
      <x:c r="N85" s="11" t="str">
        <x:v>Бюджетная оценка на 03.10.2026. Источник подтверждает характеристики, а не цену.</x:v>
      </x:c>
      <x:c r="O85" s="11" t="str">
        <x:f>IF(C85="Опционально","Вне итога",IF(AND(ISNUMBER(F85),ISNUMBER(H85),ISNUMBER(I85),F85&gt;0,H85&gt;=0,I85&gt;=H85),"Цена учтена","Уточнить цену/количество"))</x:f>
        <x:v>Цена учтена</x:v>
      </x:c>
      <x:c r="P85" s="10"/>
      <x:c r="Q85" s="18" t="str">
        <x:v>Бюджетная оценка автора</x:v>
      </x:c>
      <x:c r="R85" s="18" t="str"/>
    </x:row>
    <x:row r="86" ht="44" customHeight="1">
      <x:c r="A86" s="10" t="str">
        <x:v>A2.1</x:v>
      </x:c>
      <x:c r="B86" s="10" t="str">
        <x:v>A2</x:v>
      </x:c>
      <x:c r="C86" s="11" t="str">
        <x:v>Помещение</x:v>
      </x:c>
      <x:c r="D86" s="11" t="str">
        <x:v>Обследование и проект</x:v>
      </x:c>
      <x:c r="E86" s="11" t="str">
        <x:v>Электрик, специалист по охлаждению, проверка несущей способности пола</x:v>
      </x:c>
      <x:c r="F86" s="14" t="n">
        <x:v>1</x:v>
      </x:c>
      <x:c r="G86" s="3" t="str">
        <x:v>усл</x:v>
      </x:c>
      <x:c r="H86" s="15" t="n">
        <x:v>2000</x:v>
      </x:c>
      <x:c r="I86" s="15" t="n">
        <x:v>8000</x:v>
      </x:c>
      <x:c r="J86" s="16" t="n">
        <x:f>IF(AND(ISNUMBER(F86),ISNUMBER(H86)),F86*H86,"")</x:f>
        <x:v>2000</x:v>
      </x:c>
      <x:c r="K86" s="16" t="n">
        <x:f>IF(AND(ISNUMBER(F86),ISNUMBER(I86)),F86*I86,"")</x:f>
        <x:v>8000</x:v>
      </x:c>
      <x:c r="L86" s="11" t="str">
        <x:v>Купить</x:v>
      </x:c>
      <x:c r="M86" s="11" t="str">
        <x:v>Уточнить вводную мощность, трассы, дверные проёмы, этаж, шум и наружный блок. До закупки кабеля и защиты.</x:v>
      </x:c>
      <x:c r="N86" s="11" t="str">
        <x:v>Бюджетная оценка на 03.10.2026. Источник подтверждает характеристики, а не цену.</x:v>
      </x:c>
      <x:c r="O86" s="11" t="str">
        <x:f>IF(C86="Опционально","Вне итога",IF(AND(ISNUMBER(F86),ISNUMBER(H86),ISNUMBER(I86),F86&gt;0,H86&gt;=0,I86&gt;=H86),"Цена учтена","Уточнить цену/количество"))</x:f>
        <x:v>Цена учтена</x:v>
      </x:c>
      <x:c r="P86" s="10"/>
      <x:c r="Q86" s="18" t="str">
        <x:v>Бюджетная оценка автора</x:v>
      </x:c>
      <x:c r="R86" s="18" t="str"/>
    </x:row>
    <x:row r="87" ht="44" customHeight="1">
      <x:c r="A87" s="10" t="str">
        <x:v>A2.1</x:v>
      </x:c>
      <x:c r="B87" s="10" t="str">
        <x:v>A2</x:v>
      </x:c>
      <x:c r="C87" s="11" t="str">
        <x:v>Помещение</x:v>
      </x:c>
      <x:c r="D87" s="11" t="str">
        <x:v>Подготовка поверхностей</x:v>
      </x:c>
      <x:c r="E87" s="11" t="str">
        <x:v>Обеспыливание, герметизация щелей, ремонт покрытия существующей комнаты</x:v>
      </x:c>
      <x:c r="F87" s="14" t="n">
        <x:v>25</x:v>
      </x:c>
      <x:c r="G87" s="3" t="str">
        <x:v>м²</x:v>
      </x:c>
      <x:c r="H87" s="15" t="n">
        <x:v>30</x:v>
      </x:c>
      <x:c r="I87" s="15" t="n">
        <x:v>80</x:v>
      </x:c>
      <x:c r="J87" s="16" t="n">
        <x:f>IF(AND(ISNUMBER(F87),ISNUMBER(H87)),F87*H87,"")</x:f>
        <x:v>750</x:v>
      </x:c>
      <x:c r="K87" s="16" t="n">
        <x:f>IF(AND(ISNUMBER(F87),ISNUMBER(I87)),F87*I87,"")</x:f>
        <x:v>2000</x:v>
      </x:c>
      <x:c r="L87" s="11" t="str">
        <x:v>Купить</x:v>
      </x:c>
      <x:c r="M87" s="11" t="str">
        <x:v>Исходно помещение с готовыми стенами и крышей. Строительство здания не рассчитано.</x:v>
      </x:c>
      <x:c r="N87" s="11" t="str">
        <x:v>Бюджетная оценка на 03.10.2026. Источник подтверждает характеристики, а не цену.</x:v>
      </x:c>
      <x:c r="O87" s="11" t="str">
        <x:f>IF(C87="Опционально","Вне итога",IF(AND(ISNUMBER(F87),ISNUMBER(H87),ISNUMBER(I87),F87&gt;0,H87&gt;=0,I87&gt;=H87),"Цена учтена","Уточнить цену/количество"))</x:f>
        <x:v>Цена учтена</x:v>
      </x:c>
      <x:c r="P87" s="10"/>
      <x:c r="Q87" s="18" t="str">
        <x:v>Бюджетная оценка автора</x:v>
      </x:c>
      <x:c r="R87" s="18" t="str"/>
    </x:row>
    <x:row r="88" ht="44" customHeight="1">
      <x:c r="A88" s="10" t="str">
        <x:v>A2.1</x:v>
      </x:c>
      <x:c r="B88" s="10" t="str">
        <x:v>A2</x:v>
      </x:c>
      <x:c r="C88" s="11" t="str">
        <x:v>Помещение</x:v>
      </x:c>
      <x:c r="D88" s="11" t="str">
        <x:v>Усиление пола и перемещение тяжёлого оборудования</x:v>
      </x:c>
      <x:c r="E88" s="11" t="str">
        <x:v>Работы по результатам обследования, бюджетный резерв</x:v>
      </x:c>
      <x:c r="F88" s="14" t="n">
        <x:v>1</x:v>
      </x:c>
      <x:c r="G88" s="3" t="str">
        <x:v>резерв</x:v>
      </x:c>
      <x:c r="H88" s="15" t="n">
        <x:v>0</x:v>
      </x:c>
      <x:c r="I88" s="15" t="n">
        <x:v>15000</x:v>
      </x:c>
      <x:c r="J88" s="16" t="n">
        <x:f>IF(AND(ISNUMBER(F88),ISNUMBER(H88)),F88*H88,"")</x:f>
        <x:v>0</x:v>
      </x:c>
      <x:c r="K88" s="16" t="n">
        <x:f>IF(AND(ISNUMBER(F88),ISNUMBER(I88)),F88*I88,"")</x:f>
        <x:v>15000</x:v>
      </x:c>
      <x:c r="L88" s="11" t="str">
        <x:v>Резерв</x:v>
      </x:c>
      <x:c r="M88" s="11" t="str">
        <x:v>Может не понадобиться. Для тяжёлых стоек нагрузку подтверждает инженер, цену даёт подрядчик.</x:v>
      </x:c>
      <x:c r="N88" s="11" t="str">
        <x:v>Бюджетная оценка на 03.10.2026. Источник подтверждает характеристики, а не цену.</x:v>
      </x:c>
      <x:c r="O88" s="11" t="str">
        <x:f>IF(C88="Опционально","Вне итога",IF(AND(ISNUMBER(F88),ISNUMBER(H88),ISNUMBER(I88),F88&gt;0,H88&gt;=0,I88&gt;=H88),"Цена учтена","Уточнить цену/количество"))</x:f>
        <x:v>Цена учтена</x:v>
      </x:c>
      <x:c r="P88" s="10"/>
      <x:c r="Q88" s="18" t="str">
        <x:v>Бюджетная оценка автора</x:v>
      </x:c>
      <x:c r="R88" s="18" t="str"/>
    </x:row>
    <x:row r="89" ht="44" customHeight="1">
      <x:c r="A89" s="10" t="str">
        <x:v>A2.1</x:v>
      </x:c>
      <x:c r="B89" s="10" t="str">
        <x:v>A2</x:v>
      </x:c>
      <x:c r="C89" s="11" t="str">
        <x:v>Помещение</x:v>
      </x:c>
      <x:c r="D89" s="11" t="str">
        <x:v>Серверная стойка</x:v>
      </x:c>
      <x:c r="E89" s="11" t="str">
        <x:v>42U, ширина 800 мм, глубина 1200–1400 мм, нагрузка ≥1500 кг</x:v>
      </x:c>
      <x:c r="F89" s="14" t="n">
        <x:v>1</x:v>
      </x:c>
      <x:c r="G89" s="3" t="str">
        <x:v>шт</x:v>
      </x:c>
      <x:c r="H89" s="15" t="n">
        <x:v>1500</x:v>
      </x:c>
      <x:c r="I89" s="15" t="n">
        <x:v>3500</x:v>
      </x:c>
      <x:c r="J89" s="16" t="n">
        <x:f>IF(AND(ISNUMBER(F89),ISNUMBER(H89)),F89*H89,"")</x:f>
        <x:v>1500</x:v>
      </x:c>
      <x:c r="K89" s="16" t="n">
        <x:f>IF(AND(ISNUMBER(F89),ISNUMBER(I89)),F89*I89,"")</x:f>
        <x:v>3500</x:v>
      </x:c>
      <x:c r="L89" s="11" t="str">
        <x:v>Купить</x:v>
      </x:c>
      <x:c r="M89" s="11" t="str">
        <x:v>Проверить длину рельсов, пространство сзади и массу заполненной стойки.</x:v>
      </x:c>
      <x:c r="N89" s="11" t="str">
        <x:v>Бюджетная оценка на 03.10.2026. Источник подтверждает характеристики, а не цену.</x:v>
      </x:c>
      <x:c r="O89" s="11" t="str">
        <x:f>IF(C89="Опционально","Вне итога",IF(AND(ISNUMBER(F89),ISNUMBER(H89),ISNUMBER(I89),F89&gt;0,H89&gt;=0,I89&gt;=H89),"Цена учтена","Уточнить цену/количество"))</x:f>
        <x:v>Цена учтена</x:v>
      </x:c>
      <x:c r="P89" s="10"/>
      <x:c r="Q89" s="18" t="str">
        <x:v>Бюджетная оценка автора</x:v>
      </x:c>
      <x:c r="R89" s="18" t="str"/>
    </x:row>
    <x:row r="90" ht="44" customHeight="1">
      <x:c r="A90" s="10" t="str">
        <x:v>A2.1</x:v>
      </x:c>
      <x:c r="B90" s="10" t="str">
        <x:v>A2</x:v>
      </x:c>
      <x:c r="C90" s="11" t="str">
        <x:v>Помещение</x:v>
      </x:c>
      <x:c r="D90" s="11" t="str">
        <x:v>Полка для NAS и сетевого оборудования</x:v>
      </x:c>
      <x:c r="E90" s="11" t="str">
        <x:v>19 дюймов, усиленная</x:v>
      </x:c>
      <x:c r="F90" s="14" t="n">
        <x:v>2</x:v>
      </x:c>
      <x:c r="G90" s="3" t="str">
        <x:v>шт</x:v>
      </x:c>
      <x:c r="H90" s="15" t="n">
        <x:v>70</x:v>
      </x:c>
      <x:c r="I90" s="15" t="n">
        <x:v>160</x:v>
      </x:c>
      <x:c r="J90" s="16" t="n">
        <x:f>IF(AND(ISNUMBER(F90),ISNUMBER(H90)),F90*H90,"")</x:f>
        <x:v>140</x:v>
      </x:c>
      <x:c r="K90" s="16" t="n">
        <x:f>IF(AND(ISNUMBER(F90),ISNUMBER(I90)),F90*I90,"")</x:f>
        <x:v>320</x:v>
      </x:c>
      <x:c r="L90" s="11" t="str">
        <x:v>Купить</x:v>
      </x:c>
      <x:c r="M90" s="11" t="str"/>
      <x:c r="N90" s="11" t="str">
        <x:v>Бюджетная оценка на 03.10.2026. Источник подтверждает характеристики, а не цену.</x:v>
      </x:c>
      <x:c r="O90" s="11" t="str">
        <x:f>IF(C90="Опционально","Вне итога",IF(AND(ISNUMBER(F90),ISNUMBER(H90),ISNUMBER(I90),F90&gt;0,H90&gt;=0,I90&gt;=H90),"Цена учтена","Уточнить цену/количество"))</x:f>
        <x:v>Цена учтена</x:v>
      </x:c>
      <x:c r="P90" s="10"/>
      <x:c r="Q90" s="18" t="str">
        <x:v>Бюджетная оценка автора</x:v>
      </x:c>
      <x:c r="R90" s="18" t="str"/>
    </x:row>
    <x:row r="91" ht="44" customHeight="1">
      <x:c r="A91" s="10" t="str">
        <x:v>A2.1</x:v>
      </x:c>
      <x:c r="B91" s="10" t="str">
        <x:v>A2</x:v>
      </x:c>
      <x:c r="C91" s="11" t="str">
        <x:v>Помещение</x:v>
      </x:c>
      <x:c r="D91" s="11" t="str">
        <x:v>Закрытие пустых мест и организация кабелей</x:v>
      </x:c>
      <x:c r="E91" s="11" t="str">
        <x:v>Заглушки U, вертикальный и горизонтальный органайзеры, крепёж M6</x:v>
      </x:c>
      <x:c r="F91" s="14" t="n">
        <x:v>1</x:v>
      </x:c>
      <x:c r="G91" s="3" t="str">
        <x:v>к-т</x:v>
      </x:c>
      <x:c r="H91" s="15" t="n">
        <x:v>160</x:v>
      </x:c>
      <x:c r="I91" s="15" t="n">
        <x:v>400</x:v>
      </x:c>
      <x:c r="J91" s="16" t="n">
        <x:f>IF(AND(ISNUMBER(F91),ISNUMBER(H91)),F91*H91,"")</x:f>
        <x:v>160</x:v>
      </x:c>
      <x:c r="K91" s="16" t="n">
        <x:f>IF(AND(ISNUMBER(F91),ISNUMBER(I91)),F91*I91,"")</x:f>
        <x:v>400</x:v>
      </x:c>
      <x:c r="L91" s="11" t="str">
        <x:v>Купить</x:v>
      </x:c>
      <x:c r="M91" s="11" t="str">
        <x:v>Предотвращение возврата горячего воздуха и удобное обслуживание. Рельсы серверов считаются в серверном комплекте.</x:v>
      </x:c>
      <x:c r="N91" s="11" t="str">
        <x:v>Бюджетная оценка на 03.10.2026. Источник подтверждает характеристики, а не цену.</x:v>
      </x:c>
      <x:c r="O91" s="11" t="str">
        <x:f>IF(C91="Опционально","Вне итога",IF(AND(ISNUMBER(F91),ISNUMBER(H91),ISNUMBER(I91),F91&gt;0,H91&gt;=0,I91&gt;=H91),"Цена учтена","Уточнить цену/количество"))</x:f>
        <x:v>Цена учтена</x:v>
      </x:c>
      <x:c r="P91" s="10"/>
      <x:c r="Q91" s="18" t="str">
        <x:v>Бюджетная оценка автора</x:v>
      </x:c>
      <x:c r="R91" s="18" t="str"/>
    </x:row>
    <x:row r="92" ht="44" customHeight="1">
      <x:c r="A92" s="10" t="str">
        <x:v>A2.1</x:v>
      </x:c>
      <x:c r="B92" s="10" t="str">
        <x:v>A2</x:v>
      </x:c>
      <x:c r="C92" s="11" t="str">
        <x:v>Помещение</x:v>
      </x:c>
      <x:c r="D92" s="11" t="str">
        <x:v>Заземление стоек</x:v>
      </x:c>
      <x:c r="E92" s="11" t="str">
        <x:v>Шина, перемычки, наконечники</x:v>
      </x:c>
      <x:c r="F92" s="14" t="n">
        <x:v>1</x:v>
      </x:c>
      <x:c r="G92" s="3" t="str">
        <x:v>к-т</x:v>
      </x:c>
      <x:c r="H92" s="15" t="n">
        <x:v>80</x:v>
      </x:c>
      <x:c r="I92" s="15" t="n">
        <x:v>220</x:v>
      </x:c>
      <x:c r="J92" s="16" t="n">
        <x:f>IF(AND(ISNUMBER(F92),ISNUMBER(H92)),F92*H92,"")</x:f>
        <x:v>80</x:v>
      </x:c>
      <x:c r="K92" s="16" t="n">
        <x:f>IF(AND(ISNUMBER(F92),ISNUMBER(I92)),F92*I92,"")</x:f>
        <x:v>220</x:v>
      </x:c>
      <x:c r="L92" s="11" t="str">
        <x:v>Купить</x:v>
      </x:c>
      <x:c r="M92" s="11" t="str"/>
      <x:c r="N92" s="11" t="str">
        <x:v>Бюджетная оценка на 03.10.2026. Источник подтверждает характеристики, а не цену.</x:v>
      </x:c>
      <x:c r="O92" s="11" t="str">
        <x:f>IF(C92="Опционально","Вне итога",IF(AND(ISNUMBER(F92),ISNUMBER(H92),ISNUMBER(I92),F92&gt;0,H92&gt;=0,I92&gt;=H92),"Цена учтена","Уточнить цену/количество"))</x:f>
        <x:v>Цена учтена</x:v>
      </x:c>
      <x:c r="P92" s="10"/>
      <x:c r="Q92" s="18" t="str">
        <x:v>Бюджетная оценка автора</x:v>
      </x:c>
      <x:c r="R92" s="18" t="str"/>
    </x:row>
    <x:row r="93" ht="61" customHeight="1">
      <x:c r="A93" s="10" t="str">
        <x:v>A2.1</x:v>
      </x:c>
      <x:c r="B93" s="10" t="str">
        <x:v>A2</x:v>
      </x:c>
      <x:c r="C93" s="11" t="str">
        <x:v>Помещение</x:v>
      </x:c>
      <x:c r="D93" s="11" t="str">
        <x:v>Источник бесперебойного питания</x:v>
      </x:c>
      <x:c r="E93" s="11" t="str">
        <x:v>Онлайн ИБП 20kVA. Активная мощность ≥20kW</x:v>
      </x:c>
      <x:c r="F93" s="14" t="n">
        <x:v>1</x:v>
      </x:c>
      <x:c r="G93" s="3" t="str">
        <x:v>шт</x:v>
      </x:c>
      <x:c r="H93" s="15" t="n">
        <x:v>8000</x:v>
      </x:c>
      <x:c r="I93" s="15" t="n">
        <x:v>18000</x:v>
      </x:c>
      <x:c r="J93" s="16" t="n">
        <x:f>IF(AND(ISNUMBER(F93),ISNUMBER(H93)),F93*H93,"")</x:f>
        <x:v>8000</x:v>
      </x:c>
      <x:c r="K93" s="16" t="n">
        <x:f>IF(AND(ISNUMBER(F93),ISNUMBER(I93)),F93*I93,"")</x:f>
        <x:v>18000</x:v>
      </x:c>
      <x:c r="L93" s="11" t="str">
        <x:v>Купить</x:v>
      </x:c>
      <x:c r="M93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93" s="11" t="str">
        <x:v>Бюджетная оценка на 03.10.2026. Источник подтверждает характеристики, а не цену.</x:v>
      </x:c>
      <x:c r="O93" s="11" t="str">
        <x:f>IF(C93="Опционально","Вне итога",IF(AND(ISNUMBER(F93),ISNUMBER(H93),ISNUMBER(I93),F93&gt;0,H93&gt;=0,I93&gt;=H93),"Цена учтена","Уточнить цену/количество"))</x:f>
        <x:v>Цена учтена</x:v>
      </x:c>
      <x:c r="P93" s="10"/>
      <x:c r="Q93" s="18" t="str">
        <x:v>Schneider: Easy UPS 3S Pro, 400 В</x:v>
      </x:c>
      <x:c r="R93" s="18" t="str">
        <x:v>https://www.productinfo.schneider-electric.com/easyups3s_pro_iec/990-66229-easy-ups-3s-pro-for-external-batteries-installation/English/990-66229B_EN.pdf</x:v>
      </x:c>
    </x:row>
    <x:row r="94" ht="61" customHeight="1">
      <x:c r="A94" s="10" t="str">
        <x:v>A2.1</x:v>
      </x:c>
      <x:c r="B94" s="10" t="str">
        <x:v>A2</x:v>
      </x:c>
      <x:c r="C94" s="11" t="str">
        <x:v>Помещение</x:v>
      </x:c>
      <x:c r="D94" s="11" t="str">
        <x:v>Батареи и шкаф батарей</x:v>
      </x:c>
      <x:c r="E94" s="11" t="str">
        <x:v>Внешний комплект, 5–10 минут при нагрузке 16kW</x:v>
      </x:c>
      <x:c r="F94" s="14" t="n">
        <x:v>1</x:v>
      </x:c>
      <x:c r="G94" s="3" t="str">
        <x:v>к-т</x:v>
      </x:c>
      <x:c r="H94" s="15" t="n">
        <x:v>5600</x:v>
      </x:c>
      <x:c r="I94" s="15" t="n">
        <x:v>13600</x:v>
      </x:c>
      <x:c r="J94" s="16" t="n">
        <x:f>IF(AND(ISNUMBER(F94),ISNUMBER(H94)),F94*H94,"")</x:f>
        <x:v>5600</x:v>
      </x:c>
      <x:c r="K94" s="16" t="n">
        <x:f>IF(AND(ISNUMBER(F94),ISNUMBER(I94)),F94*I94,"")</x:f>
        <x:v>13600</x:v>
      </x:c>
      <x:c r="L94" s="11" t="str">
        <x:v>Купить</x:v>
      </x:c>
      <x:c r="M94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94" s="11" t="str">
        <x:v>Бюджетная оценка на 03.10.2026. Источник подтверждает характеристики, а не цену.</x:v>
      </x:c>
      <x:c r="O94" s="11" t="str">
        <x:f>IF(C94="Опционально","Вне итога",IF(AND(ISNUMBER(F94),ISNUMBER(H94),ISNUMBER(I94),F94&gt;0,H94&gt;=0,I94&gt;=H94),"Цена учтена","Уточнить цену/количество"))</x:f>
        <x:v>Цена учтена</x:v>
      </x:c>
      <x:c r="P94" s="10"/>
      <x:c r="Q94" s="18" t="str">
        <x:v>Бюджетная оценка автора</x:v>
      </x:c>
      <x:c r="R94" s="18" t="str"/>
    </x:row>
    <x:row r="95" ht="44" customHeight="1">
      <x:c r="A95" s="10" t="str">
        <x:v>A2.1</x:v>
      </x:c>
      <x:c r="B95" s="10" t="str">
        <x:v>A2</x:v>
      </x:c>
      <x:c r="C95" s="11" t="str">
        <x:v>Помещение</x:v>
      </x:c>
      <x:c r="D95" s="11" t="str">
        <x:v>Сервисный обход ИБП</x:v>
      </x:c>
      <x:c r="E95" s="11" t="str">
        <x:v>Внешний maintenance bypass и кабели подключения</x:v>
      </x:c>
      <x:c r="F95" s="14" t="n">
        <x:v>1</x:v>
      </x:c>
      <x:c r="G95" s="3" t="str">
        <x:v>к-т</x:v>
      </x:c>
      <x:c r="H95" s="15" t="n">
        <x:v>1000</x:v>
      </x:c>
      <x:c r="I95" s="15" t="n">
        <x:v>4000</x:v>
      </x:c>
      <x:c r="J95" s="16" t="n">
        <x:f>IF(AND(ISNUMBER(F95),ISNUMBER(H95)),F95*H95,"")</x:f>
        <x:v>1000</x:v>
      </x:c>
      <x:c r="K95" s="16" t="n">
        <x:f>IF(AND(ISNUMBER(F95),ISNUMBER(I95)),F95*I95,"")</x:f>
        <x:v>4000</x:v>
      </x:c>
      <x:c r="L95" s="11" t="str">
        <x:v>Купить</x:v>
      </x:c>
      <x:c r="M95" s="11" t="str">
        <x:v>Позволяет обслуживать ИБП. Тип подключения согласует электрик.</x:v>
      </x:c>
      <x:c r="N95" s="11" t="str">
        <x:v>Бюджетная оценка на 03.10.2026. Источник подтверждает характеристики, а не цену.</x:v>
      </x:c>
      <x:c r="O95" s="11" t="str">
        <x:f>IF(C95="Опционально","Вне итога",IF(AND(ISNUMBER(F95),ISNUMBER(H95),ISNUMBER(I95),F95&gt;0,H95&gt;=0,I95&gt;=H95),"Цена учтена","Уточнить цену/количество"))</x:f>
        <x:v>Цена учтена</x:v>
      </x:c>
      <x:c r="P95" s="10"/>
      <x:c r="Q95" s="18" t="str">
        <x:v>Бюджетная оценка автора</x:v>
      </x:c>
      <x:c r="R95" s="18" t="str"/>
    </x:row>
    <x:row r="96" ht="44" customHeight="1">
      <x:c r="A96" s="10" t="str">
        <x:v>A2.1</x:v>
      </x:c>
      <x:c r="B96" s="10" t="str">
        <x:v>A2</x:v>
      </x:c>
      <x:c r="C96" s="11" t="str">
        <x:v>Помещение</x:v>
      </x:c>
      <x:c r="D96" s="11" t="str">
        <x:v>Распределители питания в стойках</x:v>
      </x:c>
      <x:c r="E96" s="11" t="str">
        <x:v>2 PDU на стойку. Для &gt;8kW: 3-фазные 400V 32/63A, выходы C19 по OEM</x:v>
      </x:c>
      <x:c r="F96" s="14" t="n">
        <x:v>2</x:v>
      </x:c>
      <x:c r="G96" s="3" t="str">
        <x:v>шт</x:v>
      </x:c>
      <x:c r="H96" s="15" t="n">
        <x:v>350</x:v>
      </x:c>
      <x:c r="I96" s="15" t="n">
        <x:v>1500</x:v>
      </x:c>
      <x:c r="J96" s="16" t="n">
        <x:f>IF(AND(ISNUMBER(F96),ISNUMBER(H96)),F96*H96,"")</x:f>
        <x:v>700</x:v>
      </x:c>
      <x:c r="K96" s="16" t="n">
        <x:f>IF(AND(ISNUMBER(F96),ISNUMBER(I96)),F96*I96,"")</x:f>
        <x:v>3000</x:v>
      </x:c>
      <x:c r="L96" s="11" t="str">
        <x:v>Купить</x:v>
      </x:c>
      <x:c r="M96" s="11" t="str">
        <x:v>Число и номинал розеток уточнить по комплекту шнуров. Два PDU от одного ИБП не образуют независимые электровводы.</x:v>
      </x:c>
      <x:c r="N96" s="11" t="str">
        <x:v>Бюджетная оценка на 03.10.2026. Источник подтверждает характеристики, а не цену.</x:v>
      </x:c>
      <x:c r="O96" s="11" t="str">
        <x:f>IF(C96="Опционально","Вне итога",IF(AND(ISNUMBER(F96),ISNUMBER(H96),ISNUMBER(I96),F96&gt;0,H96&gt;=0,I96&gt;=H96),"Цена учтена","Уточнить цену/количество"))</x:f>
        <x:v>Цена учтена</x:v>
      </x:c>
      <x:c r="P96" s="10"/>
      <x:c r="Q96" s="18" t="str">
        <x:v>Бюджетная оценка автора</x:v>
      </x:c>
      <x:c r="R96" s="18" t="str"/>
    </x:row>
    <x:row r="97" ht="44" customHeight="1">
      <x:c r="A97" s="10" t="str">
        <x:v>A2.1</x:v>
      </x:c>
      <x:c r="B97" s="10" t="str">
        <x:v>A2</x:v>
      </x:c>
      <x:c r="C97" s="11" t="str">
        <x:v>Помещение</x:v>
      </x:c>
      <x:c r="D97" s="11" t="str">
        <x:v>Электрощит помещения</x:v>
      </x:c>
      <x:c r="E97" s="11" t="str">
        <x:v>Вводной выключатель, отдельные линии IT и охлаждения, УЗИП, учёт, защитные устройства</x:v>
      </x:c>
      <x:c r="F97" s="14" t="n">
        <x:v>1</x:v>
      </x:c>
      <x:c r="G97" s="3" t="str">
        <x:v>к-т</x:v>
      </x:c>
      <x:c r="H97" s="15" t="n">
        <x:v>1800</x:v>
      </x:c>
      <x:c r="I97" s="15" t="n">
        <x:v>6000</x:v>
      </x:c>
      <x:c r="J97" s="16" t="n">
        <x:f>IF(AND(ISNUMBER(F97),ISNUMBER(H97)),F97*H97,"")</x:f>
        <x:v>1800</x:v>
      </x:c>
      <x:c r="K97" s="16" t="n">
        <x:f>IF(AND(ISNUMBER(F97),ISNUMBER(I97)),F97*I97,"")</x:f>
        <x:v>6000</x:v>
      </x:c>
      <x:c r="L97" s="11" t="str">
        <x:v>Купить</x:v>
      </x:c>
      <x:c r="M97" s="11" t="str">
        <x:v>Номиналы, селективность, УЗО и сечения определяются проектом. В цену включена комплектация щита.</x:v>
      </x:c>
      <x:c r="N97" s="11" t="str">
        <x:v>Бюджетная оценка на 03.10.2026. Источник подтверждает характеристики, а не цену.</x:v>
      </x:c>
      <x:c r="O97" s="11" t="str">
        <x:f>IF(C97="Опционально","Вне итога",IF(AND(ISNUMBER(F97),ISNUMBER(H97),ISNUMBER(I97),F97&gt;0,H97&gt;=0,I97&gt;=H97),"Цена учтена","Уточнить цену/количество"))</x:f>
        <x:v>Цена учтена</x:v>
      </x:c>
      <x:c r="P97" s="10"/>
      <x:c r="Q97" s="18" t="str">
        <x:v>Бюджетная оценка автора</x:v>
      </x:c>
      <x:c r="R97" s="18" t="str"/>
    </x:row>
    <x:row r="98" ht="44" customHeight="1">
      <x:c r="A98" s="10" t="str">
        <x:v>A2.1</x:v>
      </x:c>
      <x:c r="B98" s="10" t="str">
        <x:v>A2</x:v>
      </x:c>
      <x:c r="C98" s="11" t="str">
        <x:v>Помещение</x:v>
      </x:c>
      <x:c r="D98" s="11" t="str">
        <x:v>Силовой кабель и прокладка до комнаты</x:v>
      </x:c>
      <x:c r="E98" s="11" t="str">
        <x:v>Кабель, лоток, вводы и крепления. Сечение по расчёту</x:v>
      </x:c>
      <x:c r="F98" s="14" t="n">
        <x:v>30</x:v>
      </x:c>
      <x:c r="G98" s="3" t="str">
        <x:v>м</x:v>
      </x:c>
      <x:c r="H98" s="15" t="n">
        <x:v>40</x:v>
      </x:c>
      <x:c r="I98" s="15" t="n">
        <x:v>100</x:v>
      </x:c>
      <x:c r="J98" s="16" t="n">
        <x:f>IF(AND(ISNUMBER(F98),ISNUMBER(H98)),F98*H98,"")</x:f>
        <x:v>1200</x:v>
      </x:c>
      <x:c r="K98" s="16" t="n">
        <x:f>IF(AND(ISNUMBER(F98),ISNUMBER(I98)),F98*I98,"")</x:f>
        <x:v>3000</x:v>
      </x:c>
      <x:c r="L98" s="11" t="str">
        <x:v>Купить</x:v>
      </x:c>
      <x:c r="M98" s="11" t="str">
        <x:v>Исходная трасса 30 м. Меняется после обмера. Не является готовым выбором сечения кабеля.</x:v>
      </x:c>
      <x:c r="N98" s="11" t="str">
        <x:v>Бюджетная оценка на 03.10.2026. Источник подтверждает характеристики, а не цену.</x:v>
      </x:c>
      <x:c r="O98" s="11" t="str">
        <x:f>IF(C98="Опционально","Вне итога",IF(AND(ISNUMBER(F98),ISNUMBER(H98),ISNUMBER(I98),F98&gt;0,H98&gt;=0,I98&gt;=H98),"Цена учтена","Уточнить цену/количество"))</x:f>
        <x:v>Цена учтена</x:v>
      </x:c>
      <x:c r="P98" s="10"/>
      <x:c r="Q98" s="18" t="str">
        <x:v>Бюджетная оценка автора</x:v>
      </x:c>
      <x:c r="R98" s="18" t="str"/>
    </x:row>
    <x:row r="99" ht="44" customHeight="1">
      <x:c r="A99" s="10" t="str">
        <x:v>A2.1</x:v>
      </x:c>
      <x:c r="B99" s="10" t="str">
        <x:v>A2</x:v>
      </x:c>
      <x:c r="C99" s="11" t="str">
        <x:v>Помещение</x:v>
      </x:c>
      <x:c r="D99" s="11" t="str">
        <x:v>Внутренние силовые линии</x:v>
      </x:c>
      <x:c r="E99" s="11" t="str">
        <x:v>Кабели от щита до ИБП/PDU и оборудования охлаждения</x:v>
      </x:c>
      <x:c r="F99" s="14" t="n">
        <x:v>15</x:v>
      </x:c>
      <x:c r="G99" s="3" t="str">
        <x:v>м</x:v>
      </x:c>
      <x:c r="H99" s="15" t="n">
        <x:v>25</x:v>
      </x:c>
      <x:c r="I99" s="15" t="n">
        <x:v>70</x:v>
      </x:c>
      <x:c r="J99" s="16" t="n">
        <x:f>IF(AND(ISNUMBER(F99),ISNUMBER(H99)),F99*H99,"")</x:f>
        <x:v>375</x:v>
      </x:c>
      <x:c r="K99" s="16" t="n">
        <x:f>IF(AND(ISNUMBER(F99),ISNUMBER(I99)),F99*I99,"")</x:f>
        <x:v>1050</x:v>
      </x:c>
      <x:c r="L99" s="11" t="str">
        <x:v>Купить</x:v>
      </x:c>
      <x:c r="M99" s="11" t="str">
        <x:v>Исходные длины. Наконечники, разъёмы и крепёж учтены в строке расходников.</x:v>
      </x:c>
      <x:c r="N99" s="11" t="str">
        <x:v>Бюджетная оценка на 03.10.2026. Источник подтверждает характеристики, а не цену.</x:v>
      </x:c>
      <x:c r="O99" s="11" t="str">
        <x:f>IF(C99="Опционально","Вне итога",IF(AND(ISNUMBER(F99),ISNUMBER(H99),ISNUMBER(I99),F99&gt;0,H99&gt;=0,I99&gt;=H99),"Цена учтена","Уточнить цену/количество"))</x:f>
        <x:v>Цена учтена</x:v>
      </x:c>
      <x:c r="P99" s="10"/>
      <x:c r="Q99" s="18" t="str">
        <x:v>Бюджетная оценка автора</x:v>
      </x:c>
      <x:c r="R99" s="18" t="str"/>
    </x:row>
    <x:row r="100" ht="61" customHeight="1">
      <x:c r="A100" s="10" t="str">
        <x:v>A2.1</x:v>
      </x:c>
      <x:c r="B100" s="10" t="str">
        <x:v>A2</x:v>
      </x:c>
      <x:c r="C100" s="11" t="str">
        <x:v>Помещение</x:v>
      </x:c>
      <x:c r="D100" s="11" t="str">
        <x:v>Резерв на увеличение доступной мощности</x:v>
      </x:c>
      <x:c r="E100" s="11" t="str">
        <x:v>Техническое присоединение/изменение ввода, если существующей мощности не хватает</x:v>
      </x:c>
      <x:c r="F100" s="14" t="n">
        <x:v>1</x:v>
      </x:c>
      <x:c r="G100" s="3" t="str">
        <x:v>резерв</x:v>
      </x:c>
      <x:c r="H100" s="15" t="n">
        <x:v>0</x:v>
      </x:c>
      <x:c r="I100" s="15" t="n">
        <x:v>20000</x:v>
      </x:c>
      <x:c r="J100" s="16" t="n">
        <x:f>IF(AND(ISNUMBER(F100),ISNUMBER(H100)),F100*H100,"")</x:f>
        <x:v>0</x:v>
      </x:c>
      <x:c r="K100" s="16" t="n">
        <x:f>IF(AND(ISNUMBER(F100),ISNUMBER(I100)),F100*I100,"")</x:f>
        <x:v>20000</x:v>
      </x:c>
      <x:c r="L100" s="11" t="str">
        <x:v>Резерв</x:v>
      </x:c>
      <x:c r="M100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100" s="11" t="str">
        <x:v>Бюджетная оценка на 03.10.2026. Источник подтверждает характеристики, а не цену.</x:v>
      </x:c>
      <x:c r="O100" s="11" t="str">
        <x:f>IF(C100="Опционально","Вне итога",IF(AND(ISNUMBER(F100),ISNUMBER(H100),ISNUMBER(I100),F100&gt;0,H100&gt;=0,I100&gt;=H100),"Цена учтена","Уточнить цену/количество"))</x:f>
        <x:v>Цена учтена</x:v>
      </x:c>
      <x:c r="P100" s="10"/>
      <x:c r="Q100" s="18" t="str">
        <x:v>Бюджетная оценка автора</x:v>
      </x:c>
      <x:c r="R100" s="18" t="str"/>
    </x:row>
    <x:row r="101" ht="61" customHeight="1">
      <x:c r="A101" s="10" t="str">
        <x:v>A2.1</x:v>
      </x:c>
      <x:c r="B101" s="10" t="str">
        <x:v>A2</x:v>
      </x:c>
      <x:c r="C101" s="11" t="str">
        <x:v>Помещение</x:v>
      </x:c>
      <x:c r="D101" s="11" t="str">
        <x:v>Блок жидкостного охлаждения CDU</x:v>
      </x:c>
      <x:c r="E101" s="11" t="str">
        <x:v>Тепловая мощность ≥25kW, теплообменник, насосы, управление</x:v>
      </x:c>
      <x:c r="F101" s="14" t="n">
        <x:v>1</x:v>
      </x:c>
      <x:c r="G101" s="3" t="str">
        <x:v>к-т</x:v>
      </x:c>
      <x:c r="H101" s="15" t="n">
        <x:v>20000</x:v>
      </x:c>
      <x:c r="I101" s="15" t="n">
        <x:v>55000</x:v>
      </x:c>
      <x:c r="J101" s="16" t="n">
        <x:f>IF(AND(ISNUMBER(F101),ISNUMBER(H101)),F101*H101,"")</x:f>
        <x:v>20000</x:v>
      </x:c>
      <x:c r="K101" s="16" t="n">
        <x:f>IF(AND(ISNUMBER(F101),ISNUMBER(I101)),F101*I101,"")</x:f>
        <x:v>55000</x:v>
      </x:c>
      <x:c r="L101" s="11" t="str">
        <x:v>Купить</x:v>
      </x:c>
      <x:c r="M101" s="11" t="str">
        <x:v>Подбирается под расход, давление и теплоноситель серверного OEM. Включить основной и запасной насос, если требуются платформой.</x:v>
      </x:c>
      <x:c r="N101" s="11" t="str">
        <x:v>Бюджетная оценка на 03.10.2026. Источник подтверждает характеристики, а не цену.</x:v>
      </x:c>
      <x:c r="O101" s="11" t="str">
        <x:f>IF(C101="Опционально","Вне итога",IF(AND(ISNUMBER(F101),ISNUMBER(H101),ISNUMBER(I101),F101&gt;0,H101&gt;=0,I101&gt;=H101),"Цена учтена","Уточнить цену/количество"))</x:f>
        <x:v>Цена учтена</x:v>
      </x:c>
      <x:c r="P101" s="10"/>
      <x:c r="Q101" s="18" t="str">
        <x:v>Vertiv: блоки жидкостного охлаждения</x:v>
      </x:c>
      <x:c r="R101" s="18" t="str">
        <x:v>https://www.vertiv.com/fr-ca/products-catalog/thermal-management/high-density-solutions/vertiv-coolchip-cdu/</x:v>
      </x:c>
    </x:row>
    <x:row r="102" ht="44" customHeight="1">
      <x:c r="A102" s="10" t="str">
        <x:v>A2.1</x:v>
      </x:c>
      <x:c r="B102" s="10" t="str">
        <x:v>A2</x:v>
      </x:c>
      <x:c r="C102" s="11" t="str">
        <x:v>Помещение</x:v>
      </x:c>
      <x:c r="D102" s="11" t="str">
        <x:v>Наружный охладитель/чиллер</x:v>
      </x:c>
      <x:c r="E102" s="11" t="str">
        <x:v>Отвод ≥25kW при расчётной наружной температуре</x:v>
      </x:c>
      <x:c r="F102" s="14" t="n">
        <x:v>1</x:v>
      </x:c>
      <x:c r="G102" s="3" t="str">
        <x:v>к-т</x:v>
      </x:c>
      <x:c r="H102" s="15" t="n">
        <x:v>12000</x:v>
      </x:c>
      <x:c r="I102" s="15" t="n">
        <x:v>35000</x:v>
      </x:c>
      <x:c r="J102" s="16" t="n">
        <x:f>IF(AND(ISNUMBER(F102),ISNUMBER(H102)),F102*H102,"")</x:f>
        <x:v>12000</x:v>
      </x:c>
      <x:c r="K102" s="16" t="n">
        <x:f>IF(AND(ISNUMBER(F102),ISNUMBER(I102)),F102*I102,"")</x:f>
        <x:v>35000</x:v>
      </x:c>
      <x:c r="L102" s="11" t="str">
        <x:v>Купить</x:v>
      </x:c>
      <x:c r="M102" s="11" t="str">
        <x:v>Тепло из CDU должно уходить наружу. Для жаркой погоды может требоваться чиллер вместо сухого охладителя.</x:v>
      </x:c>
      <x:c r="N102" s="11" t="str">
        <x:v>Бюджетная оценка на 03.10.2026. Источник подтверждает характеристики, а не цену.</x:v>
      </x:c>
      <x:c r="O102" s="11" t="str">
        <x:f>IF(C102="Опционально","Вне итога",IF(AND(ISNUMBER(F102),ISNUMBER(H102),ISNUMBER(I102),F102&gt;0,H102&gt;=0,I102&gt;=H102),"Цена учтена","Уточнить цену/количество"))</x:f>
        <x:v>Цена учтена</x:v>
      </x:c>
      <x:c r="P102" s="10"/>
      <x:c r="Q102" s="18" t="str">
        <x:v>Бюджетная оценка автора</x:v>
      </x:c>
      <x:c r="R102" s="18" t="str"/>
    </x:row>
    <x:row r="103" ht="44" customHeight="1">
      <x:c r="A103" s="10" t="str">
        <x:v>A2.1</x:v>
      </x:c>
      <x:c r="B103" s="10" t="str">
        <x:v>A2</x:v>
      </x:c>
      <x:c r="C103" s="11" t="str">
        <x:v>Помещение</x:v>
      </x:c>
      <x:c r="D103" s="11" t="str">
        <x:v>Жидкостные трассы</x:v>
      </x:c>
      <x:c r="E103" s="11" t="str">
        <x:v>Подача и обратка, теплоизоляция, клапаны, фитинги</x:v>
      </x:c>
      <x:c r="F103" s="14" t="n">
        <x:v>40</x:v>
      </x:c>
      <x:c r="G103" s="3" t="str">
        <x:v>м</x:v>
      </x:c>
      <x:c r="H103" s="15" t="n">
        <x:v>60</x:v>
      </x:c>
      <x:c r="I103" s="15" t="n">
        <x:v>170</x:v>
      </x:c>
      <x:c r="J103" s="16" t="n">
        <x:f>IF(AND(ISNUMBER(F103),ISNUMBER(H103)),F103*H103,"")</x:f>
        <x:v>2400</x:v>
      </x:c>
      <x:c r="K103" s="16" t="n">
        <x:f>IF(AND(ISNUMBER(F103),ISNUMBER(I103)),F103*I103,"")</x:f>
        <x:v>6800</x:v>
      </x:c>
      <x:c r="L103" s="11" t="str">
        <x:v>Купить</x:v>
      </x:c>
      <x:c r="M103" s="11" t="str">
        <x:v>40 м суммарно для подачи и обратки. Материал, диаметр и разъёмы по OEM.</x:v>
      </x:c>
      <x:c r="N103" s="11" t="str">
        <x:v>Бюджетная оценка на 03.10.2026. Источник подтверждает характеристики, а не цену.</x:v>
      </x:c>
      <x:c r="O103" s="11" t="str">
        <x:f>IF(C103="Опционально","Вне итога",IF(AND(ISNUMBER(F103),ISNUMBER(H103),ISNUMBER(I103),F103&gt;0,H103&gt;=0,I103&gt;=H103),"Цена учтена","Уточнить цену/количество"))</x:f>
        <x:v>Цена учтена</x:v>
      </x:c>
      <x:c r="P103" s="10"/>
      <x:c r="Q103" s="18" t="str">
        <x:v>Бюджетная оценка автора</x:v>
      </x:c>
      <x:c r="R103" s="18" t="str"/>
    </x:row>
    <x:row r="104" ht="44" customHeight="1">
      <x:c r="A104" s="10" t="str">
        <x:v>A2.1</x:v>
      </x:c>
      <x:c r="B104" s="10" t="str">
        <x:v>A2</x:v>
      </x:c>
      <x:c r="C104" s="11" t="str">
        <x:v>Помещение</x:v>
      </x:c>
      <x:c r="D104" s="11" t="str">
        <x:v>Подключение серверов к CDU</x:v>
      </x:c>
      <x:c r="E104" s="11" t="str">
        <x:v>OEM шланги, быстроразъёмы, коллекторы, заглушки, поддон</x:v>
      </x:c>
      <x:c r="F104" s="14" t="n">
        <x:v>1</x:v>
      </x:c>
      <x:c r="G104" s="3" t="str">
        <x:v>к-т</x:v>
      </x:c>
      <x:c r="H104" s="15" t="n">
        <x:v>1500</x:v>
      </x:c>
      <x:c r="I104" s="15" t="n">
        <x:v>4500</x:v>
      </x:c>
      <x:c r="J104" s="16" t="n">
        <x:f>IF(AND(ISNUMBER(F104),ISNUMBER(H104)),F104*H104,"")</x:f>
        <x:v>1500</x:v>
      </x:c>
      <x:c r="K104" s="16" t="n">
        <x:f>IF(AND(ISNUMBER(F104),ISNUMBER(I104)),F104*I104,"")</x:f>
        <x:v>4500</x:v>
      </x:c>
      <x:c r="L104" s="11" t="str">
        <x:v>Купить</x:v>
      </x:c>
      <x:c r="M104" s="11" t="str">
        <x:v>Внутренние холодные пластины входят в сервер. Внешние шланги и переходы здесь.</x:v>
      </x:c>
      <x:c r="N104" s="11" t="str">
        <x:v>Бюджетная оценка на 03.10.2026. Источник подтверждает характеристики, а не цену.</x:v>
      </x:c>
      <x:c r="O104" s="11" t="str">
        <x:f>IF(C104="Опционально","Вне итога",IF(AND(ISNUMBER(F104),ISNUMBER(H104),ISNUMBER(I104),F104&gt;0,H104&gt;=0,I104&gt;=H104),"Цена учтена","Уточнить цену/количество"))</x:f>
        <x:v>Цена учтена</x:v>
      </x:c>
      <x:c r="P104" s="10"/>
      <x:c r="Q104" s="18" t="str">
        <x:v>Бюджетная оценка автора</x:v>
      </x:c>
      <x:c r="R104" s="18" t="str"/>
    </x:row>
    <x:row r="105" ht="44" customHeight="1">
      <x:c r="A105" s="10" t="str">
        <x:v>A2.1</x:v>
      </x:c>
      <x:c r="B105" s="10" t="str">
        <x:v>A2</x:v>
      </x:c>
      <x:c r="C105" s="11" t="str">
        <x:v>Помещение</x:v>
      </x:c>
      <x:c r="D105" s="11" t="str">
        <x:v>Теплоноситель и фильтрация</x:v>
      </x:c>
      <x:c r="E105" s="11" t="str">
        <x:v>Первичная заправка, фильтр, контроль качества воды/состава</x:v>
      </x:c>
      <x:c r="F105" s="14" t="n">
        <x:v>1</x:v>
      </x:c>
      <x:c r="G105" s="3" t="str">
        <x:v>к-т</x:v>
      </x:c>
      <x:c r="H105" s="15" t="n">
        <x:v>700</x:v>
      </x:c>
      <x:c r="I105" s="15" t="n">
        <x:v>2500</x:v>
      </x:c>
      <x:c r="J105" s="16" t="n">
        <x:f>IF(AND(ISNUMBER(F105),ISNUMBER(H105)),F105*H105,"")</x:f>
        <x:v>700</x:v>
      </x:c>
      <x:c r="K105" s="16" t="n">
        <x:f>IF(AND(ISNUMBER(F105),ISNUMBER(I105)),F105*I105,"")</x:f>
        <x:v>2500</x:v>
      </x:c>
      <x:c r="L105" s="11" t="str">
        <x:v>Купить</x:v>
      </x:c>
      <x:c r="M105" s="11" t="str"/>
      <x:c r="N105" s="11" t="str">
        <x:v>Бюджетная оценка на 03.10.2026. Источник подтверждает характеристики, а не цену.</x:v>
      </x:c>
      <x:c r="O105" s="11" t="str">
        <x:f>IF(C105="Опционально","Вне итога",IF(AND(ISNUMBER(F105),ISNUMBER(H105),ISNUMBER(I105),F105&gt;0,H105&gt;=0,I105&gt;=H105),"Цена учтена","Уточнить цену/количество"))</x:f>
        <x:v>Цена учтена</x:v>
      </x:c>
      <x:c r="P105" s="10"/>
      <x:c r="Q105" s="18" t="str">
        <x:v>Бюджетная оценка автора</x:v>
      </x:c>
      <x:c r="R105" s="18" t="str"/>
    </x:row>
    <x:row r="106" ht="44" customHeight="1">
      <x:c r="A106" s="10" t="str">
        <x:v>A2.1</x:v>
      </x:c>
      <x:c r="B106" s="10" t="str">
        <x:v>A2</x:v>
      </x:c>
      <x:c r="C106" s="11" t="str">
        <x:v>Помещение</x:v>
      </x:c>
      <x:c r="D106" s="11" t="str">
        <x:v>Контроль утечек</x:v>
      </x:c>
      <x:c r="E106" s="11" t="str">
        <x:v>Датчики и кабель обнаружения воды у сервера, CDU и трассы</x:v>
      </x:c>
      <x:c r="F106" s="14" t="n">
        <x:v>1</x:v>
      </x:c>
      <x:c r="G106" s="3" t="str">
        <x:v>к-т</x:v>
      </x:c>
      <x:c r="H106" s="15" t="n">
        <x:v>400</x:v>
      </x:c>
      <x:c r="I106" s="15" t="n">
        <x:v>2500</x:v>
      </x:c>
      <x:c r="J106" s="16" t="n">
        <x:f>IF(AND(ISNUMBER(F106),ISNUMBER(H106)),F106*H106,"")</x:f>
        <x:v>400</x:v>
      </x:c>
      <x:c r="K106" s="16" t="n">
        <x:f>IF(AND(ISNUMBER(F106),ISNUMBER(I106)),F106*I106,"")</x:f>
        <x:v>2500</x:v>
      </x:c>
      <x:c r="L106" s="11" t="str">
        <x:v>Купить</x:v>
      </x:c>
      <x:c r="M106" s="11" t="str"/>
      <x:c r="N106" s="11" t="str">
        <x:v>Бюджетная оценка на 03.10.2026. Источник подтверждает характеристики, а не цену.</x:v>
      </x:c>
      <x:c r="O106" s="11" t="str">
        <x:f>IF(C106="Опционально","Вне итога",IF(AND(ISNUMBER(F106),ISNUMBER(H106),ISNUMBER(I106),F106&gt;0,H106&gt;=0,I106&gt;=H106),"Цена учтена","Уточнить цену/количество"))</x:f>
        <x:v>Цена учтена</x:v>
      </x:c>
      <x:c r="P106" s="10"/>
      <x:c r="Q106" s="18" t="str">
        <x:v>Бюджетная оценка автора</x:v>
      </x:c>
      <x:c r="R106" s="18" t="str"/>
    </x:row>
    <x:row r="107" ht="44" customHeight="1">
      <x:c r="A107" s="10" t="str">
        <x:v>A2.1</x:v>
      </x:c>
      <x:c r="B107" s="10" t="str">
        <x:v>A2</x:v>
      </x:c>
      <x:c r="C107" s="11" t="str">
        <x:v>Помещение</x:v>
      </x:c>
      <x:c r="D107" s="11" t="str">
        <x:v>Охлаждение воздуха в комнате</x:v>
      </x:c>
      <x:c r="E107" s="11" t="str">
        <x:v>24/7, полезная холодопроизводительность ≥4kW</x:v>
      </x:c>
      <x:c r="F107" s="14" t="n">
        <x:v>1</x:v>
      </x:c>
      <x:c r="G107" s="3" t="str">
        <x:v>к-т</x:v>
      </x:c>
      <x:c r="H107" s="15" t="n">
        <x:v>1400</x:v>
      </x:c>
      <x:c r="I107" s="15" t="n">
        <x:v>3400</x:v>
      </x:c>
      <x:c r="J107" s="16" t="n">
        <x:f>IF(AND(ISNUMBER(F107),ISNUMBER(H107)),F107*H107,"")</x:f>
        <x:v>1400</x:v>
      </x:c>
      <x:c r="K107" s="16" t="n">
        <x:f>IF(AND(ISNUMBER(F107),ISNUMBER(I107)),F107*I107,"")</x:f>
        <x:v>3400</x:v>
      </x:c>
      <x:c r="L107" s="11" t="str">
        <x:v>Купить</x:v>
      </x:c>
      <x:c r="M107" s="11" t="str">
        <x:v>Отводит тепло сети, NAS и ту часть серверного тепла, которая остаётся в воздухе. Уточнить долю у OEM.</x:v>
      </x:c>
      <x:c r="N107" s="11" t="str">
        <x:v>Бюджетная оценка на 03.10.2026. Источник подтверждает характеристики, а не цену.</x:v>
      </x:c>
      <x:c r="O107" s="11" t="str">
        <x:f>IF(C107="Опционально","Вне итога",IF(AND(ISNUMBER(F107),ISNUMBER(H107),ISNUMBER(I107),F107&gt;0,H107&gt;=0,I107&gt;=H107),"Цена учтена","Уточнить цену/количество"))</x:f>
        <x:v>Цена учтена</x:v>
      </x:c>
      <x:c r="P107" s="10"/>
      <x:c r="Q107" s="18" t="str">
        <x:v>Бюджетная оценка автора</x:v>
      </x:c>
      <x:c r="R107" s="18" t="str"/>
    </x:row>
    <x:row r="108" ht="44" customHeight="1">
      <x:c r="A108" s="10" t="str">
        <x:v>A2.1</x:v>
      </x:c>
      <x:c r="B108" s="10" t="str">
        <x:v>A2</x:v>
      </x:c>
      <x:c r="C108" s="11" t="str">
        <x:v>Помещение</x:v>
      </x:c>
      <x:c r="D108" s="11" t="str">
        <x:v>Монтаж и пуск жидкостного контура</x:v>
      </x:c>
      <x:c r="E108" s="11" t="str">
        <x:v>Опрессовка, промывка, заправка, настройка CDU/чиллера</x:v>
      </x:c>
      <x:c r="F108" s="14" t="n">
        <x:v>1</x:v>
      </x:c>
      <x:c r="G108" s="3" t="str">
        <x:v>усл</x:v>
      </x:c>
      <x:c r="H108" s="15" t="n">
        <x:v>4000</x:v>
      </x:c>
      <x:c r="I108" s="15" t="n">
        <x:v>12000</x:v>
      </x:c>
      <x:c r="J108" s="16" t="n">
        <x:f>IF(AND(ISNUMBER(F108),ISNUMBER(H108)),F108*H108,"")</x:f>
        <x:v>4000</x:v>
      </x:c>
      <x:c r="K108" s="16" t="n">
        <x:f>IF(AND(ISNUMBER(F108),ISNUMBER(I108)),F108*I108,"")</x:f>
        <x:v>12000</x:v>
      </x:c>
      <x:c r="L108" s="11" t="str">
        <x:v>Купить</x:v>
      </x:c>
      <x:c r="M108" s="11" t="str"/>
      <x:c r="N108" s="11" t="str">
        <x:v>Бюджетная оценка на 03.10.2026. Источник подтверждает характеристики, а не цену.</x:v>
      </x:c>
      <x:c r="O108" s="11" t="str">
        <x:f>IF(C108="Опционально","Вне итога",IF(AND(ISNUMBER(F108),ISNUMBER(H108),ISNUMBER(I108),F108&gt;0,H108&gt;=0,I108&gt;=H108),"Цена учтена","Уточнить цену/количество"))</x:f>
        <x:v>Цена учтена</x:v>
      </x:c>
      <x:c r="P108" s="10"/>
      <x:c r="Q108" s="18" t="str">
        <x:v>Бюджетная оценка автора</x:v>
      </x:c>
      <x:c r="R108" s="18" t="str"/>
    </x:row>
    <x:row r="109" ht="44" customHeight="1">
      <x:c r="A109" s="10" t="str">
        <x:v>A2.1</x:v>
      </x:c>
      <x:c r="B109" s="10" t="str">
        <x:v>A2</x:v>
      </x:c>
      <x:c r="C109" s="11" t="str">
        <x:v>Помещение</x:v>
      </x:c>
      <x:c r="D109" s="11" t="str">
        <x:v>Вентиляция и уплотнение вводов</x:v>
      </x:c>
      <x:c r="E109" s="11" t="str">
        <x:v>Регулируемая вентиляция, решётки/фильтры, герметизация проходок</x:v>
      </x:c>
      <x:c r="F109" s="14" t="n">
        <x:v>1</x:v>
      </x:c>
      <x:c r="G109" s="3" t="str">
        <x:v>к-т</x:v>
      </x:c>
      <x:c r="H109" s="15" t="n">
        <x:v>800</x:v>
      </x:c>
      <x:c r="I109" s="15" t="n">
        <x:v>3500</x:v>
      </x:c>
      <x:c r="J109" s="16" t="n">
        <x:f>IF(AND(ISNUMBER(F109),ISNUMBER(H109)),F109*H109,"")</x:f>
        <x:v>800</x:v>
      </x:c>
      <x:c r="K109" s="16" t="n">
        <x:f>IF(AND(ISNUMBER(F109),ISNUMBER(I109)),F109*I109,"")</x:f>
        <x:v>3500</x:v>
      </x:c>
      <x:c r="L109" s="11" t="str">
        <x:v>Купить</x:v>
      </x:c>
      <x:c r="M109" s="11" t="str">
        <x:v>Кондиционер не обеспечивает приток воздуха сам по себе. Решение согласуется с расчётом охлаждения.</x:v>
      </x:c>
      <x:c r="N109" s="11" t="str">
        <x:v>Бюджетная оценка на 03.10.2026. Источник подтверждает характеристики, а не цену.</x:v>
      </x:c>
      <x:c r="O109" s="11" t="str">
        <x:f>IF(C109="Опционально","Вне итога",IF(AND(ISNUMBER(F109),ISNUMBER(H109),ISNUMBER(I109),F109&gt;0,H109&gt;=0,I109&gt;=H109),"Цена учтена","Уточнить цену/количество"))</x:f>
        <x:v>Цена учтена</x:v>
      </x:c>
      <x:c r="P109" s="10"/>
      <x:c r="Q109" s="18" t="str">
        <x:v>Бюджетная оценка автора</x:v>
      </x:c>
      <x:c r="R109" s="18" t="str"/>
    </x:row>
    <x:row r="110" ht="44" customHeight="1">
      <x:c r="A110" s="10" t="str">
        <x:v>A2.1</x:v>
      </x:c>
      <x:c r="B110" s="10" t="str">
        <x:v>A2</x:v>
      </x:c>
      <x:c r="C110" s="11" t="str">
        <x:v>Помещение</x:v>
      </x:c>
      <x:c r="D110" s="11" t="str">
        <x:v>Пожарная сигнализация</x:v>
      </x:c>
      <x:c r="E110" s="11" t="str">
        <x:v>Датчик дыма, подключение к существующей системе или автономный комплект</x:v>
      </x:c>
      <x:c r="F110" s="14" t="n">
        <x:v>1</x:v>
      </x:c>
      <x:c r="G110" s="3" t="str">
        <x:v>к-т</x:v>
      </x:c>
      <x:c r="H110" s="15" t="n">
        <x:v>150</x:v>
      </x:c>
      <x:c r="I110" s="15" t="n">
        <x:v>700</x:v>
      </x:c>
      <x:c r="J110" s="16" t="n">
        <x:f>IF(AND(ISNUMBER(F110),ISNUMBER(H110)),F110*H110,"")</x:f>
        <x:v>150</x:v>
      </x:c>
      <x:c r="K110" s="16" t="n">
        <x:f>IF(AND(ISNUMBER(F110),ISNUMBER(I110)),F110*I110,"")</x:f>
        <x:v>700</x:v>
      </x:c>
      <x:c r="L110" s="11" t="str">
        <x:v>Купить</x:v>
      </x:c>
      <x:c r="M110" s="11" t="str"/>
      <x:c r="N110" s="11" t="str">
        <x:v>Бюджетная оценка на 03.10.2026. Источник подтверждает характеристики, а не цену.</x:v>
      </x:c>
      <x:c r="O110" s="11" t="str">
        <x:f>IF(C110="Опционально","Вне итога",IF(AND(ISNUMBER(F110),ISNUMBER(H110),ISNUMBER(I110),F110&gt;0,H110&gt;=0,I110&gt;=H110),"Цена учтена","Уточнить цену/количество"))</x:f>
        <x:v>Цена учтена</x:v>
      </x:c>
      <x:c r="P110" s="10"/>
      <x:c r="Q110" s="18" t="str">
        <x:v>Бюджетная оценка автора</x:v>
      </x:c>
      <x:c r="R110" s="18" t="str"/>
    </x:row>
    <x:row r="111" ht="44" customHeight="1">
      <x:c r="A111" s="10" t="str">
        <x:v>A2.1</x:v>
      </x:c>
      <x:c r="B111" s="10" t="str">
        <x:v>A2</x:v>
      </x:c>
      <x:c r="C111" s="11" t="str">
        <x:v>Помещение</x:v>
      </x:c>
      <x:c r="D111" s="11" t="str">
        <x:v>Огнетушители и обозначения</x:v>
      </x:c>
      <x:c r="E111" s="11" t="str">
        <x:v>2 подходящих для электрооборудования огнетушителя, указатели</x:v>
      </x:c>
      <x:c r="F111" s="14" t="n">
        <x:v>1</x:v>
      </x:c>
      <x:c r="G111" s="3" t="str">
        <x:v>к-т</x:v>
      </x:c>
      <x:c r="H111" s="15" t="n">
        <x:v>140</x:v>
      </x:c>
      <x:c r="I111" s="15" t="n">
        <x:v>400</x:v>
      </x:c>
      <x:c r="J111" s="16" t="n">
        <x:f>IF(AND(ISNUMBER(F111),ISNUMBER(H111)),F111*H111,"")</x:f>
        <x:v>140</x:v>
      </x:c>
      <x:c r="K111" s="16" t="n">
        <x:f>IF(AND(ISNUMBER(F111),ISNUMBER(I111)),F111*I111,"")</x:f>
        <x:v>400</x:v>
      </x:c>
      <x:c r="L111" s="11" t="str">
        <x:v>Купить</x:v>
      </x:c>
      <x:c r="M111" s="11" t="str">
        <x:v>Тип и размещение определяет местный проект помещения.</x:v>
      </x:c>
      <x:c r="N111" s="11" t="str">
        <x:v>Бюджетная оценка на 03.10.2026. Источник подтверждает характеристики, а не цену.</x:v>
      </x:c>
      <x:c r="O111" s="11" t="str">
        <x:f>IF(C111="Опционально","Вне итога",IF(AND(ISNUMBER(F111),ISNUMBER(H111),ISNUMBER(I111),F111&gt;0,H111&gt;=0,I111&gt;=H111),"Цена учтена","Уточнить цену/количество"))</x:f>
        <x:v>Цена учтена</x:v>
      </x:c>
      <x:c r="P111" s="10"/>
      <x:c r="Q111" s="18" t="str">
        <x:v>Бюджетная оценка автора</x:v>
      </x:c>
      <x:c r="R111" s="18" t="str"/>
    </x:row>
    <x:row r="112" ht="44" customHeight="1">
      <x:c r="A112" s="10" t="str">
        <x:v>A2.1</x:v>
      </x:c>
      <x:c r="B112" s="10" t="str">
        <x:v>A2</x:v>
      </x:c>
      <x:c r="C112" s="11" t="str">
        <x:v>Помещение</x:v>
      </x:c>
      <x:c r="D112" s="11" t="str">
        <x:v>Контроль температуры и влажности</x:v>
      </x:c>
      <x:c r="E112" s="11" t="str">
        <x:v>Сетевой датчик с 2–4 внешними зондами и уведомлением</x:v>
      </x:c>
      <x:c r="F112" s="14" t="n">
        <x:v>1</x:v>
      </x:c>
      <x:c r="G112" s="3" t="str">
        <x:v>к-т</x:v>
      </x:c>
      <x:c r="H112" s="15" t="n">
        <x:v>150</x:v>
      </x:c>
      <x:c r="I112" s="15" t="n">
        <x:v>600</x:v>
      </x:c>
      <x:c r="J112" s="16" t="n">
        <x:f>IF(AND(ISNUMBER(F112),ISNUMBER(H112)),F112*H112,"")</x:f>
        <x:v>150</x:v>
      </x:c>
      <x:c r="K112" s="16" t="n">
        <x:f>IF(AND(ISNUMBER(F112),ISNUMBER(I112)),F112*I112,"")</x:f>
        <x:v>600</x:v>
      </x:c>
      <x:c r="L112" s="11" t="str">
        <x:v>Купить</x:v>
      </x:c>
      <x:c r="M112" s="11" t="str">
        <x:v>Настроить аварийное завершение работы при перегреве/сбое охлаждения.</x:v>
      </x:c>
      <x:c r="N112" s="11" t="str">
        <x:v>Бюджетная оценка на 03.10.2026. Источник подтверждает характеристики, а не цену.</x:v>
      </x:c>
      <x:c r="O112" s="11" t="str">
        <x:f>IF(C112="Опционально","Вне итога",IF(AND(ISNUMBER(F112),ISNUMBER(H112),ISNUMBER(I112),F112&gt;0,H112&gt;=0,I112&gt;=H112),"Цена учтена","Уточнить цену/количество"))</x:f>
        <x:v>Цена учтена</x:v>
      </x:c>
      <x:c r="P112" s="10"/>
      <x:c r="Q112" s="18" t="str">
        <x:v>Бюджетная оценка автора</x:v>
      </x:c>
      <x:c r="R112" s="18" t="str"/>
    </x:row>
    <x:row r="113" ht="44" customHeight="1">
      <x:c r="A113" s="10" t="str">
        <x:v>A2.1</x:v>
      </x:c>
      <x:c r="B113" s="10" t="str">
        <x:v>A2</x:v>
      </x:c>
      <x:c r="C113" s="11" t="str">
        <x:v>Помещение</x:v>
      </x:c>
      <x:c r="D113" s="11" t="str">
        <x:v>Крепёж и мелкие расходники</x:v>
      </x:c>
      <x:c r="E113" s="11" t="str">
        <x:v>Наконечники, клеммы, маркировка, стяжки-липучки, вводы, запас кабеля</x:v>
      </x:c>
      <x:c r="F113" s="14" t="n">
        <x:v>1</x:v>
      </x:c>
      <x:c r="G113" s="3" t="str">
        <x:v>к-т</x:v>
      </x:c>
      <x:c r="H113" s="15" t="n">
        <x:v>500</x:v>
      </x:c>
      <x:c r="I113" s="15" t="n">
        <x:v>1800</x:v>
      </x:c>
      <x:c r="J113" s="16" t="n">
        <x:f>IF(AND(ISNUMBER(F113),ISNUMBER(H113)),F113*H113,"")</x:f>
        <x:v>500</x:v>
      </x:c>
      <x:c r="K113" s="16" t="n">
        <x:f>IF(AND(ISNUMBER(F113),ISNUMBER(I113)),F113*I113,"")</x:f>
        <x:v>1800</x:v>
      </x:c>
      <x:c r="L113" s="11" t="str">
        <x:v>Купить</x:v>
      </x:c>
      <x:c r="M113" s="11" t="str"/>
      <x:c r="N113" s="11" t="str">
        <x:v>Бюджетная оценка на 03.10.2026. Источник подтверждает характеристики, а не цену.</x:v>
      </x:c>
      <x:c r="O113" s="11" t="str">
        <x:f>IF(C113="Опционально","Вне итога",IF(AND(ISNUMBER(F113),ISNUMBER(H113),ISNUMBER(I113),F113&gt;0,H113&gt;=0,I113&gt;=H113),"Цена учтена","Уточнить цену/количество"))</x:f>
        <x:v>Цена учтена</x:v>
      </x:c>
      <x:c r="P113" s="10"/>
      <x:c r="Q113" s="18" t="str">
        <x:v>Бюджетная оценка автора</x:v>
      </x:c>
      <x:c r="R113" s="18" t="str"/>
    </x:row>
    <x:row r="114" ht="44" customHeight="1">
      <x:c r="A114" s="10" t="str">
        <x:v>A2.1</x:v>
      </x:c>
      <x:c r="B114" s="10" t="str">
        <x:v>A2</x:v>
      </x:c>
      <x:c r="C114" s="11" t="str">
        <x:v>Помещение</x:v>
      </x:c>
      <x:c r="D114" s="11" t="str">
        <x:v>Монтаж и измерения электрики</x:v>
      </x:c>
      <x:c r="E114" s="11" t="str">
        <x:v>Монтаж, проверка защит, заземления и нагрузочный тест</x:v>
      </x:c>
      <x:c r="F114" s="14" t="n">
        <x:v>1</x:v>
      </x:c>
      <x:c r="G114" s="3" t="str">
        <x:v>усл</x:v>
      </x:c>
      <x:c r="H114" s="15" t="n">
        <x:v>2500</x:v>
      </x:c>
      <x:c r="I114" s="15" t="n">
        <x:v>8000</x:v>
      </x:c>
      <x:c r="J114" s="16" t="n">
        <x:f>IF(AND(ISNUMBER(F114),ISNUMBER(H114)),F114*H114,"")</x:f>
        <x:v>2500</x:v>
      </x:c>
      <x:c r="K114" s="16" t="n">
        <x:f>IF(AND(ISNUMBER(F114),ISNUMBER(I114)),F114*I114,"")</x:f>
        <x:v>8000</x:v>
      </x:c>
      <x:c r="L114" s="11" t="str">
        <x:v>Купить</x:v>
      </x:c>
      <x:c r="M114" s="11" t="str"/>
      <x:c r="N114" s="11" t="str">
        <x:v>Бюджетная оценка на 03.10.2026. Источник подтверждает характеристики, а не цену.</x:v>
      </x:c>
      <x:c r="O114" s="11" t="str">
        <x:f>IF(C114="Опционально","Вне итога",IF(AND(ISNUMBER(F114),ISNUMBER(H114),ISNUMBER(I114),F114&gt;0,H114&gt;=0,I114&gt;=H114),"Цена учтена","Уточнить цену/количество"))</x:f>
        <x:v>Цена учтена</x:v>
      </x:c>
      <x:c r="P114" s="10"/>
      <x:c r="Q114" s="18" t="str">
        <x:v>Бюджетная оценка автора</x:v>
      </x:c>
      <x:c r="R114" s="18" t="str"/>
    </x:row>
    <x:row r="115" ht="44" customHeight="1">
      <x:c r="A115" s="10" t="str">
        <x:v>A2.1</x:v>
      </x:c>
      <x:c r="B115" s="10" t="str">
        <x:v>A2</x:v>
      </x:c>
      <x:c r="C115" s="11" t="str">
        <x:v>Помещение</x:v>
      </x:c>
      <x:c r="D115" s="11" t="str">
        <x:v>Доставка, разгрузка и занос</x:v>
      </x:c>
      <x:c r="E115" s="11" t="str">
        <x:v>Транспорт, такелаж, страховка перевозки</x:v>
      </x:c>
      <x:c r="F115" s="14" t="n">
        <x:v>1</x:v>
      </x:c>
      <x:c r="G115" s="3" t="str">
        <x:v>усл</x:v>
      </x:c>
      <x:c r="H115" s="15" t="n">
        <x:v>2000</x:v>
      </x:c>
      <x:c r="I115" s="15" t="n">
        <x:v>10000</x:v>
      </x:c>
      <x:c r="J115" s="16" t="n">
        <x:f>IF(AND(ISNUMBER(F115),ISNUMBER(H115)),F115*H115,"")</x:f>
        <x:v>2000</x:v>
      </x:c>
      <x:c r="K115" s="16" t="n">
        <x:f>IF(AND(ISNUMBER(F115),ISNUMBER(I115)),F115*I115,"")</x:f>
        <x:v>10000</x:v>
      </x:c>
      <x:c r="L115" s="11" t="str">
        <x:v>Купить</x:v>
      </x:c>
      <x:c r="M115" s="11" t="str">
        <x:v>Без импортной пошлины/НДС. Для тяжёлых серверов проверить маршрут заноса заранее.</x:v>
      </x:c>
      <x:c r="N115" s="11" t="str">
        <x:v>Бюджетная оценка на 03.10.2026. Источник подтверждает характеристики, а не цену.</x:v>
      </x:c>
      <x:c r="O115" s="11" t="str">
        <x:f>IF(C115="Опционально","Вне итога",IF(AND(ISNUMBER(F115),ISNUMBER(H115),ISNUMBER(I115),F115&gt;0,H115&gt;=0,I115&gt;=H115),"Цена учтена","Уточнить цену/количество"))</x:f>
        <x:v>Цена учтена</x:v>
      </x:c>
      <x:c r="P115" s="10"/>
      <x:c r="Q115" s="18" t="str">
        <x:v>Бюджетная оценка автора</x:v>
      </x:c>
      <x:c r="R115" s="18" t="str"/>
    </x:row>
    <x:row r="116" ht="44" customHeight="1">
      <x:c r="A116" s="10" t="str">
        <x:v>A2.1</x:v>
      </x:c>
      <x:c r="B116" s="10" t="str">
        <x:v>A2</x:v>
      </x:c>
      <x:c r="C116" s="11" t="str">
        <x:v>Опционально</x:v>
      </x:c>
      <x:c r="D116" s="11" t="str">
        <x:v>Резервная система охлаждения</x:v>
      </x:c>
      <x:c r="E116" s="11" t="str">
        <x:v>N+1 с автоматическим переключением, расчёт отдельно</x:v>
      </x:c>
      <x:c r="F116" s="14" t="n">
        <x:v>1</x:v>
      </x:c>
      <x:c r="G116" s="3" t="str">
        <x:v>к-т</x:v>
      </x:c>
      <x:c r="H116" s="15"/>
      <x:c r="I116" s="15"/>
      <x:c r="J116" s="16" t="str">
        <x:f>IF(AND(ISNUMBER(F116),ISNUMBER(H116)),F116*H116,"")</x:f>
      </x:c>
      <x:c r="K116" s="16" t="str">
        <x:f>IF(AND(ISNUMBER(F116),ISNUMBER(I116)),F116*I116,"")</x:f>
      </x:c>
      <x:c r="L116" s="11" t="str">
        <x:v>По проекту</x:v>
      </x:c>
      <x:c r="M116" s="11" t="str">
        <x:v>Нужна для непрерывной работы при отказе охлаждения. В базовом бюджете система останавливается безопасно.</x:v>
      </x:c>
      <x:c r="N116" s="11" t="str">
        <x:v>Без цены. Требуется отдельное предложение.</x:v>
      </x:c>
      <x:c r="O116" s="11" t="str">
        <x:f>IF(C116="Опционально","Вне итога",IF(AND(ISNUMBER(F116),ISNUMBER(H116),ISNUMBER(I116),F116&gt;0,H116&gt;=0,I116&gt;=H116),"Цена учтена","Уточнить цену/количество"))</x:f>
        <x:v>Вне итога</x:v>
      </x:c>
      <x:c r="P116" s="10"/>
      <x:c r="Q116" s="18" t="str">
        <x:v>Бюджетная оценка автора</x:v>
      </x:c>
      <x:c r="R116" s="18" t="str"/>
    </x:row>
    <x:row r="117" ht="44" customHeight="1">
      <x:c r="A117" s="10" t="str">
        <x:v>A2.1</x:v>
      </x:c>
      <x:c r="B117" s="10" t="str">
        <x:v>A2</x:v>
      </x:c>
      <x:c r="C117" s="11" t="str">
        <x:v>Опционально</x:v>
      </x:c>
      <x:c r="D117" s="11" t="str">
        <x:v>Генератор и переключение ввода</x:v>
      </x:c>
      <x:c r="E117" s="11" t="str">
        <x:v>Для длительных отключений, размер по проекту</x:v>
      </x:c>
      <x:c r="F117" s="14" t="n">
        <x:v>1</x:v>
      </x:c>
      <x:c r="G117" s="3" t="str">
        <x:v>к-т</x:v>
      </x:c>
      <x:c r="H117" s="15"/>
      <x:c r="I117" s="15"/>
      <x:c r="J117" s="16" t="str">
        <x:f>IF(AND(ISNUMBER(F117),ISNUMBER(H117)),F117*H117,"")</x:f>
      </x:c>
      <x:c r="K117" s="16" t="str">
        <x:f>IF(AND(ISNUMBER(F117),ISNUMBER(I117)),F117*I117,"")</x:f>
      </x:c>
      <x:c r="L117" s="11" t="str">
        <x:v>По проекту</x:v>
      </x:c>
      <x:c r="M117" s="11" t="str">
        <x:v>Не включён в базовую сумму. ИБП рассчитан на короткую автономность и завершение работы.</x:v>
      </x:c>
      <x:c r="N117" s="11" t="str">
        <x:v>Без цены. Требуется отдельное предложение.</x:v>
      </x:c>
      <x:c r="O117" s="11" t="str">
        <x:f>IF(C117="Опционально","Вне итога",IF(AND(ISNUMBER(F117),ISNUMBER(H117),ISNUMBER(I117),F117&gt;0,H117&gt;=0,I117&gt;=H117),"Цена учтена","Уточнить цену/количество"))</x:f>
        <x:v>Вне итога</x:v>
      </x:c>
      <x:c r="P117" s="10"/>
      <x:c r="Q117" s="18" t="str">
        <x:v>Бюджетная оценка автора</x:v>
      </x:c>
      <x:c r="R117" s="18" t="str"/>
    </x:row>
    <x:row r="118" ht="61" customHeight="1">
      <x:c r="A118" s="10" t="str">
        <x:v>A2.1</x:v>
      </x:c>
      <x:c r="B118" s="10" t="str">
        <x:v>A2</x:v>
      </x:c>
      <x:c r="C118" s="11" t="str">
        <x:v>Запуск</x:v>
      </x:c>
      <x:c r="D118" s="11" t="str">
        <x:v>Системное ПО</x:v>
      </x:c>
      <x:c r="E118" s="11" t="str">
        <x:v>Ubuntu, совместимая ROCm, RCCL, SGLang/vLLM</x:v>
      </x:c>
      <x:c r="F118" s="14" t="n">
        <x:v>1</x:v>
      </x:c>
      <x:c r="G118" s="3" t="str">
        <x:v>к-т</x:v>
      </x:c>
      <x:c r="H118" s="15" t="n">
        <x:v>0</x:v>
      </x:c>
      <x:c r="I118" s="15" t="n">
        <x:v>0</x:v>
      </x:c>
      <x:c r="J118" s="16" t="n">
        <x:f>IF(AND(ISNUMBER(F118),ISNUMBER(H118)),F118*H118,"")</x:f>
        <x:v>0</x:v>
      </x:c>
      <x:c r="K118" s="16" t="n">
        <x:f>IF(AND(ISNUMBER(F118),ISNUMBER(I118)),F118*I118,"")</x:f>
        <x:v>0</x:v>
      </x:c>
      <x:c r="L118" s="11" t="str">
        <x:v>Без оплаты лицензии</x:v>
      </x:c>
      <x:c r="M118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118" s="11" t="str">
        <x:v>Бюджетная оценка на 03.10.2026. Источник подтверждает характеристики, а не цену.</x:v>
      </x:c>
      <x:c r="O118" s="11" t="str">
        <x:f>IF(C118="Опционально","Вне итога",IF(AND(ISNUMBER(F118),ISNUMBER(H118),ISNUMBER(I118),F118&gt;0,H118&gt;=0,I118&gt;=H118),"Цена учтена","Уточнить цену/количество"))</x:f>
        <x:v>Цена учтена</x:v>
      </x:c>
      <x:c r="P118" s="10"/>
      <x:c r="Q118" s="18" t="str">
        <x:v>Moonshot: Kimi K3, модель</x:v>
      </x:c>
      <x:c r="R118" s="18" t="str">
        <x:v>https://huggingface.co/moonshotai/Kimi-K3</x:v>
      </x:c>
    </x:row>
    <x:row r="119" ht="44" customHeight="1">
      <x:c r="A119" s="10" t="str">
        <x:v>A2.1</x:v>
      </x:c>
      <x:c r="B119" s="10" t="str">
        <x:v>A2</x:v>
      </x:c>
      <x:c r="C119" s="11" t="str">
        <x:v>Запуск</x:v>
      </x:c>
      <x:c r="D119" s="11" t="str">
        <x:v>Установка и настройка оборудования</x:v>
      </x:c>
      <x:c r="E119" s="11" t="str">
        <x:v>Обновление firmware, ОС, драйверов, сеть, диски и мониторинг</x:v>
      </x:c>
      <x:c r="F119" s="14" t="n">
        <x:v>1</x:v>
      </x:c>
      <x:c r="G119" s="3" t="str">
        <x:v>усл</x:v>
      </x:c>
      <x:c r="H119" s="15" t="n">
        <x:v>3000</x:v>
      </x:c>
      <x:c r="I119" s="15" t="n">
        <x:v>12000</x:v>
      </x:c>
      <x:c r="J119" s="16" t="n">
        <x:f>IF(AND(ISNUMBER(F119),ISNUMBER(H119)),F119*H119,"")</x:f>
        <x:v>3000</x:v>
      </x:c>
      <x:c r="K119" s="16" t="n">
        <x:f>IF(AND(ISNUMBER(F119),ISNUMBER(I119)),F119*I119,"")</x:f>
        <x:v>12000</x:v>
      </x:c>
      <x:c r="L119" s="11" t="str">
        <x:v>Купить</x:v>
      </x:c>
      <x:c r="M119" s="11" t="str">
        <x:v>Фиксированная работа при покупке, без помесячного обслуживания.</x:v>
      </x:c>
      <x:c r="N119" s="11" t="str">
        <x:v>Бюджетная оценка на 03.10.2026. Источник подтверждает характеристики, а не цену.</x:v>
      </x:c>
      <x:c r="O119" s="11" t="str">
        <x:f>IF(C119="Опционально","Вне итога",IF(AND(ISNUMBER(F119),ISNUMBER(H119),ISNUMBER(I119),F119&gt;0,H119&gt;=0,I119&gt;=H119),"Цена учтена","Уточнить цену/количество"))</x:f>
        <x:v>Цена учтена</x:v>
      </x:c>
      <x:c r="P119" s="10"/>
      <x:c r="Q119" s="18" t="str">
        <x:v>Бюджетная оценка автора</x:v>
      </x:c>
      <x:c r="R119" s="18" t="str"/>
    </x:row>
    <x:row r="120" ht="44" customHeight="1">
      <x:c r="A120" s="10" t="str">
        <x:v>A2.1</x:v>
      </x:c>
      <x:c r="B120" s="10" t="str">
        <x:v>A2</x:v>
      </x:c>
      <x:c r="C120" s="11" t="str">
        <x:v>Запуск</x:v>
      </x:c>
      <x:c r="D120" s="11" t="str">
        <x:v>Загрузка и проверка модели</x:v>
      </x:c>
      <x:c r="E120" s="11" t="str">
        <x:v>Загрузка на локальные SSD, проверка файлов, подбор контекста, нагрузочный тест</x:v>
      </x:c>
      <x:c r="F120" s="14" t="n">
        <x:v>1</x:v>
      </x:c>
      <x:c r="G120" s="3" t="str">
        <x:v>усл</x:v>
      </x:c>
      <x:c r="H120" s="15" t="n">
        <x:v>3000</x:v>
      </x:c>
      <x:c r="I120" s="15" t="n">
        <x:v>12000</x:v>
      </x:c>
      <x:c r="J120" s="16" t="n">
        <x:f>IF(AND(ISNUMBER(F120),ISNUMBER(H120)),F120*H120,"")</x:f>
        <x:v>3000</x:v>
      </x:c>
      <x:c r="K120" s="16" t="n">
        <x:f>IF(AND(ISNUMBER(F120),ISNUMBER(I120)),F120*I120,"")</x:f>
        <x:v>12000</x:v>
      </x:c>
      <x:c r="L120" s="11" t="str">
        <x:v>Купить</x:v>
      </x:c>
      <x:c r="M120" s="11" t="str">
        <x:v>Проверить память, время первого ответа, токены/с, качество и восстановление после перезагрузки.</x:v>
      </x:c>
      <x:c r="N120" s="11" t="str">
        <x:v>Бюджетная оценка на 03.10.2026. Источник подтверждает характеристики, а не цену.</x:v>
      </x:c>
      <x:c r="O120" s="11" t="str">
        <x:f>IF(C120="Опционально","Вне итога",IF(AND(ISNUMBER(F120),ISNUMBER(H120),ISNUMBER(I120),F120&gt;0,H120&gt;=0,I120&gt;=H120),"Цена учтена","Уточнить цену/количество"))</x:f>
        <x:v>Цена учтена</x:v>
      </x:c>
      <x:c r="P120" s="10"/>
      <x:c r="Q120" s="18" t="str">
        <x:v>Бюджетная оценка автора</x:v>
      </x:c>
      <x:c r="R120" s="18" t="str"/>
    </x:row>
    <x:row r="121" ht="44" customHeight="1">
      <x:c r="A121" s="10" t="str">
        <x:v>A2.1</x:v>
      </x:c>
      <x:c r="B121" s="10" t="str">
        <x:v>A2</x:v>
      </x:c>
      <x:c r="C121" s="11" t="str">
        <x:v>Запуск</x:v>
      </x:c>
      <x:c r="D121" s="11" t="str">
        <x:v>Резервное копирование и документация</x:v>
      </x:c>
      <x:c r="E121" s="11" t="str">
        <x:v>Настроить копии, аварийное завершение и восстановление. Передать инструкцию</x:v>
      </x:c>
      <x:c r="F121" s="14" t="n">
        <x:v>1</x:v>
      </x:c>
      <x:c r="G121" s="3" t="str">
        <x:v>усл</x:v>
      </x:c>
      <x:c r="H121" s="15" t="n">
        <x:v>1500</x:v>
      </x:c>
      <x:c r="I121" s="15" t="n">
        <x:v>6000</x:v>
      </x:c>
      <x:c r="J121" s="16" t="n">
        <x:f>IF(AND(ISNUMBER(F121),ISNUMBER(H121)),F121*H121,"")</x:f>
        <x:v>1500</x:v>
      </x:c>
      <x:c r="K121" s="16" t="n">
        <x:f>IF(AND(ISNUMBER(F121),ISNUMBER(I121)),F121*I121,"")</x:f>
        <x:v>6000</x:v>
      </x:c>
      <x:c r="L121" s="11" t="str">
        <x:v>Купить</x:v>
      </x:c>
      <x:c r="M121" s="11" t="str"/>
      <x:c r="N121" s="11" t="str">
        <x:v>Бюджетная оценка на 03.10.2026. Источник подтверждает характеристики, а не цену.</x:v>
      </x:c>
      <x:c r="O121" s="11" t="str">
        <x:f>IF(C121="Опционально","Вне итога",IF(AND(ISNUMBER(F121),ISNUMBER(H121),ISNUMBER(I121),F121&gt;0,H121&gt;=0,I121&gt;=H121),"Цена учтена","Уточнить цену/количество"))</x:f>
        <x:v>Цена учтена</x:v>
      </x:c>
      <x:c r="P121" s="10"/>
      <x:c r="Q121" s="18" t="str">
        <x:v>Бюджетная оценка автора</x:v>
      </x:c>
      <x:c r="R121" s="18" t="str"/>
    </x:row>
    <x:row r="122" ht="44" customHeight="1">
      <x:c r="A122" s="10" t="str">
        <x:v>A2.2</x:v>
      </x:c>
      <x:c r="B122" s="10" t="str">
        <x:v>A2</x:v>
      </x:c>
      <x:c r="C122" s="11" t="str">
        <x:v>Оборудование</x:v>
      </x:c>
      <x:c r="D122" s="11" t="str">
        <x:v>Готовый сервер</x:v>
      </x:c>
      <x:c r="E122" s="11" t="str">
        <x:v>Supermicro AS-8126GS-TNMR, 8×MI350X, 2 EPYC, 1.5TB RAM, SSD ниже</x:v>
      </x:c>
      <x:c r="F122" s="14" t="n">
        <x:v>1</x:v>
      </x:c>
      <x:c r="G122" s="3" t="str">
        <x:v>шт</x:v>
      </x:c>
      <x:c r="H122" s="15" t="n">
        <x:v>400000</x:v>
      </x:c>
      <x:c r="I122" s="15" t="n">
        <x:v>650000</x:v>
      </x:c>
      <x:c r="J122" s="16" t="n">
        <x:f>IF(AND(ISNUMBER(F122),ISNUMBER(H122)),F122*H122,"")</x:f>
        <x:v>400000</x:v>
      </x:c>
      <x:c r="K122" s="16" t="n">
        <x:f>IF(AND(ISNUMBER(F122),ISNUMBER(I122)),F122*I122,"")</x:f>
        <x:v>650000</x:v>
      </x:c>
      <x:c r="L122" s="11" t="str">
        <x:v>Купить</x:v>
      </x:c>
      <x:c r="M122" s="11" t="str">
        <x:v>Цена полностью собранного OEM-комплекта. Не прибавлять отдельно внутренние компоненты.</x:v>
      </x:c>
      <x:c r="N122" s="11" t="str">
        <x:v>Бюджетная оценка на 03.10.2026. Источник подтверждает характеристики, а не цену.</x:v>
      </x:c>
      <x:c r="O122" s="11" t="str">
        <x:f>IF(C122="Опционально","Вне итога",IF(AND(ISNUMBER(F122),ISNUMBER(H122),ISNUMBER(I122),F122&gt;0,H122&gt;=0,I122&gt;=H122),"Цена учтена","Уточнить цену/количество"))</x:f>
        <x:v>Цена учтена</x:v>
      </x:c>
      <x:c r="P122" s="10"/>
      <x:c r="Q122" s="18" t="str">
        <x:v>Supermicro: AS-8126GS-TNMR</x:v>
      </x:c>
      <x:c r="R122" s="18" t="str">
        <x:v>https://www.supermicro.com/en/products/system/gpu/8u/as-8126gs-tnmr</x:v>
      </x:c>
    </x:row>
    <x:row r="123" ht="44" customHeight="1">
      <x:c r="A123" s="10" t="str">
        <x:v>A2.2</x:v>
      </x:c>
      <x:c r="B123" s="10" t="str">
        <x:v>A2</x:v>
      </x:c>
      <x:c r="C123" s="11" t="str">
        <x:v>Оборудование</x:v>
      </x:c>
      <x:c r="D123" s="11" t="str">
        <x:v>Ускорители OAM и базовая плата</x:v>
      </x:c>
      <x:c r="E123" s="11" t="str">
        <x:v>8×MI350X на узел, Infinity Fabric и платформа OAM</x:v>
      </x:c>
      <x:c r="F123" s="14" t="n">
        <x:v>8</x:v>
      </x:c>
      <x:c r="G123" s="3" t="str">
        <x:v>шт</x:v>
      </x:c>
      <x:c r="H123" s="21" t="n">
        <x:v>0</x:v>
      </x:c>
      <x:c r="I123" s="21" t="n">
        <x:v>0</x:v>
      </x:c>
      <x:c r="J123" s="16" t="n">
        <x:f>IF(AND(ISNUMBER(F123),ISNUMBER(H123)),F123*H123,"")</x:f>
        <x:v>0</x:v>
      </x:c>
      <x:c r="K123" s="16" t="n">
        <x:f>IF(AND(ISNUMBER(F123),ISNUMBER(I123)),F123*I123,"")</x:f>
        <x:v>0</x:v>
      </x:c>
      <x:c r="L123" s="11" t="str">
        <x:v>В комплекте</x:v>
      </x:c>
      <x:c r="M123" s="11" t="str"/>
      <x:c r="N123" s="11" t="str">
        <x:v>Включено в цену основного комплекта. Доплата $0.</x:v>
      </x:c>
      <x:c r="O123" s="11" t="str">
        <x:f>IF(C123="Опционально","Вне итога",IF(AND(ISNUMBER(F123),ISNUMBER(H123),ISNUMBER(I123),F123&gt;0,H123&gt;=0,I123&gt;=H123),"Цена учтена","Уточнить цену/количество"))</x:f>
        <x:v>Цена учтена</x:v>
      </x:c>
      <x:c r="P123" s="10"/>
      <x:c r="Q123" s="18" t="str">
        <x:v>Supermicro: AS-8126GS-TNMR</x:v>
      </x:c>
      <x:c r="R123" s="18" t="str">
        <x:v>https://www.supermicro.com/en/products/system/gpu/8u/as-8126gs-tnmr</x:v>
      </x:c>
    </x:row>
    <x:row r="124" ht="44" customHeight="1">
      <x:c r="A124" s="10" t="str">
        <x:v>A2.2</x:v>
      </x:c>
      <x:c r="B124" s="10" t="str">
        <x:v>A2</x:v>
      </x:c>
      <x:c r="C124" s="11" t="str">
        <x:v>Оборудование</x:v>
      </x:c>
      <x:c r="D124" s="11" t="str">
        <x:v>Процессоры и охлаждение CPU</x:v>
      </x:c>
      <x:c r="E124" s="11" t="str">
        <x:v>2×EPYC 9005, ≥64 ядер каждый, совместимые OEM кулеры</x:v>
      </x:c>
      <x:c r="F124" s="14" t="n">
        <x:v>2</x:v>
      </x:c>
      <x:c r="G124" s="3" t="str">
        <x:v>шт</x:v>
      </x:c>
      <x:c r="H124" s="21" t="n">
        <x:v>0</x:v>
      </x:c>
      <x:c r="I124" s="21" t="n">
        <x:v>0</x:v>
      </x:c>
      <x:c r="J124" s="16" t="n">
        <x:f>IF(AND(ISNUMBER(F124),ISNUMBER(H124)),F124*H124,"")</x:f>
        <x:v>0</x:v>
      </x:c>
      <x:c r="K124" s="16" t="n">
        <x:f>IF(AND(ISNUMBER(F124),ISNUMBER(I124)),F124*I124,"")</x:f>
        <x:v>0</x:v>
      </x:c>
      <x:c r="L124" s="11" t="str">
        <x:v>В комплекте</x:v>
      </x:c>
      <x:c r="M124" s="11" t="str"/>
      <x:c r="N124" s="11" t="str">
        <x:v>Включено в цену основного комплекта. Доплата $0.</x:v>
      </x:c>
      <x:c r="O124" s="11" t="str">
        <x:f>IF(C124="Опционально","Вне итога",IF(AND(ISNUMBER(F124),ISNUMBER(H124),ISNUMBER(I124),F124&gt;0,H124&gt;=0,I124&gt;=H124),"Цена учтена","Уточнить цену/количество"))</x:f>
        <x:v>Цена учтена</x:v>
      </x:c>
      <x:c r="P124" s="10"/>
      <x:c r="Q124" s="18" t="str">
        <x:v>Supermicro: AS-8126GS-TNMR</x:v>
      </x:c>
      <x:c r="R124" s="18" t="str">
        <x:v>https://www.supermicro.com/en/products/system/gpu/8u/as-8126gs-tnmr</x:v>
      </x:c>
    </x:row>
    <x:row r="125" ht="44" customHeight="1">
      <x:c r="A125" s="10" t="str">
        <x:v>A2.2</x:v>
      </x:c>
      <x:c r="B125" s="10" t="str">
        <x:v>A2</x:v>
      </x:c>
      <x:c r="C125" s="11" t="str">
        <x:v>Оборудование</x:v>
      </x:c>
      <x:c r="D125" s="11" t="str">
        <x:v>Оперативная память</x:v>
      </x:c>
      <x:c r="E125" s="11" t="str">
        <x:v>24×64GB DDR5 ECC RDIMM на узел, 1.5TB, все каналы</x:v>
      </x:c>
      <x:c r="F125" s="14" t="n">
        <x:v>24</x:v>
      </x:c>
      <x:c r="G125" s="3" t="str">
        <x:v>шт</x:v>
      </x:c>
      <x:c r="H125" s="21" t="n">
        <x:v>0</x:v>
      </x:c>
      <x:c r="I125" s="21" t="n">
        <x:v>0</x:v>
      </x:c>
      <x:c r="J125" s="16" t="n">
        <x:f>IF(AND(ISNUMBER(F125),ISNUMBER(H125)),F125*H125,"")</x:f>
        <x:v>0</x:v>
      </x:c>
      <x:c r="K125" s="16" t="n">
        <x:f>IF(AND(ISNUMBER(F125),ISNUMBER(I125)),F125*I125,"")</x:f>
        <x:v>0</x:v>
      </x:c>
      <x:c r="L125" s="11" t="str">
        <x:v>В комплекте</x:v>
      </x:c>
      <x:c r="M125" s="11" t="str"/>
      <x:c r="N125" s="11" t="str">
        <x:v>Включено в цену основного комплекта. Доплата $0.</x:v>
      </x:c>
      <x:c r="O125" s="11" t="str">
        <x:f>IF(C125="Опционально","Вне итога",IF(AND(ISNUMBER(F125),ISNUMBER(H125),ISNUMBER(I125),F125&gt;0,H125&gt;=0,I125&gt;=H125),"Цена учтена","Уточнить цену/количество"))</x:f>
        <x:v>Цена учтена</x:v>
      </x:c>
      <x:c r="P125" s="10"/>
      <x:c r="Q125" s="18" t="str">
        <x:v>Supermicro: AS-8126GS-TNMR</x:v>
      </x:c>
      <x:c r="R125" s="18" t="str">
        <x:v>https://www.supermicro.com/en/products/system/gpu/8u/as-8126gs-tnmr</x:v>
      </x:c>
    </x:row>
    <x:row r="126" ht="44" customHeight="1">
      <x:c r="A126" s="10" t="str">
        <x:v>A2.2</x:v>
      </x:c>
      <x:c r="B126" s="10" t="str">
        <x:v>A2</x:v>
      </x:c>
      <x:c r="C126" s="11" t="str">
        <x:v>Оборудование</x:v>
      </x:c>
      <x:c r="D126" s="11" t="str">
        <x:v>SSD загрузки</x:v>
      </x:c>
      <x:c r="E126" s="11" t="str">
        <x:v>2×1.92TB enterprise NVMe на узел, зеркало</x:v>
      </x:c>
      <x:c r="F126" s="14" t="n">
        <x:v>2</x:v>
      </x:c>
      <x:c r="G126" s="3" t="str">
        <x:v>шт</x:v>
      </x:c>
      <x:c r="H126" s="21" t="n">
        <x:v>0</x:v>
      </x:c>
      <x:c r="I126" s="21" t="n">
        <x:v>0</x:v>
      </x:c>
      <x:c r="J126" s="16" t="n">
        <x:f>IF(AND(ISNUMBER(F126),ISNUMBER(H126)),F126*H126,"")</x:f>
        <x:v>0</x:v>
      </x:c>
      <x:c r="K126" s="16" t="n">
        <x:f>IF(AND(ISNUMBER(F126),ISNUMBER(I126)),F126*I126,"")</x:f>
        <x:v>0</x:v>
      </x:c>
      <x:c r="L126" s="11" t="str">
        <x:v>В комплекте</x:v>
      </x:c>
      <x:c r="M126" s="11" t="str"/>
      <x:c r="N126" s="11" t="str">
        <x:v>Включено в цену основного комплекта. Доплата $0.</x:v>
      </x:c>
      <x:c r="O126" s="11" t="str">
        <x:f>IF(C126="Опционально","Вне итога",IF(AND(ISNUMBER(F126),ISNUMBER(H126),ISNUMBER(I126),F126&gt;0,H126&gt;=0,I126&gt;=H126),"Цена учтена","Уточнить цену/количество"))</x:f>
        <x:v>Цена учтена</x:v>
      </x:c>
      <x:c r="P126" s="10"/>
      <x:c r="Q126" s="18" t="str">
        <x:v>Supermicro: AS-8126GS-TNMR</x:v>
      </x:c>
      <x:c r="R126" s="18" t="str">
        <x:v>https://www.supermicro.com/en/products/system/gpu/8u/as-8126gs-tnmr</x:v>
      </x:c>
    </x:row>
    <x:row r="127" ht="44" customHeight="1">
      <x:c r="A127" s="10" t="str">
        <x:v>A2.2</x:v>
      </x:c>
      <x:c r="B127" s="10" t="str">
        <x:v>A2</x:v>
      </x:c>
      <x:c r="C127" s="11" t="str">
        <x:v>Оборудование</x:v>
      </x:c>
      <x:c r="D127" s="11" t="str">
        <x:v>SSD моделей и данных</x:v>
      </x:c>
      <x:c r="E127" s="11" t="str">
        <x:v>4×7.68TB enterprise NVMe на узел</x:v>
      </x:c>
      <x:c r="F127" s="14" t="n">
        <x:v>4</x:v>
      </x:c>
      <x:c r="G127" s="3" t="str">
        <x:v>шт</x:v>
      </x:c>
      <x:c r="H127" s="21" t="n">
        <x:v>0</x:v>
      </x:c>
      <x:c r="I127" s="21" t="n">
        <x:v>0</x:v>
      </x:c>
      <x:c r="J127" s="16" t="n">
        <x:f>IF(AND(ISNUMBER(F127),ISNUMBER(H127)),F127*H127,"")</x:f>
        <x:v>0</x:v>
      </x:c>
      <x:c r="K127" s="16" t="n">
        <x:f>IF(AND(ISNUMBER(F127),ISNUMBER(I127)),F127*I127,"")</x:f>
        <x:v>0</x:v>
      </x:c>
      <x:c r="L127" s="11" t="str">
        <x:v>В комплекте</x:v>
      </x:c>
      <x:c r="M127" s="11" t="str"/>
      <x:c r="N127" s="11" t="str">
        <x:v>Включено в цену основного комплекта. Доплата $0.</x:v>
      </x:c>
      <x:c r="O127" s="11" t="str">
        <x:f>IF(C127="Опционально","Вне итога",IF(AND(ISNUMBER(F127),ISNUMBER(H127),ISNUMBER(I127),F127&gt;0,H127&gt;=0,I127&gt;=H127),"Цена учтена","Уточнить цену/количество"))</x:f>
        <x:v>Цена учтена</x:v>
      </x:c>
      <x:c r="P127" s="10"/>
      <x:c r="Q127" s="18" t="str">
        <x:v>Supermicro: AS-8126GS-TNMR</x:v>
      </x:c>
      <x:c r="R127" s="18" t="str">
        <x:v>https://www.supermicro.com/en/products/system/gpu/8u/as-8126gs-tnmr</x:v>
      </x:c>
    </x:row>
    <x:row r="128" ht="44" customHeight="1">
      <x:c r="A128" s="10" t="str">
        <x:v>A2.2</x:v>
      </x:c>
      <x:c r="B128" s="10" t="str">
        <x:v>A2</x:v>
      </x:c>
      <x:c r="C128" s="11" t="str">
        <x:v>Оборудование</x:v>
      </x:c>
      <x:c r="D128" s="11" t="str">
        <x:v>Корпус и блоки питания</x:v>
      </x:c>
      <x:c r="E128" s="11" t="str">
        <x:v>8U. 6 OEM PSU на узел</x:v>
      </x:c>
      <x:c r="F128" s="14" t="n">
        <x:v>1</x:v>
      </x:c>
      <x:c r="G128" s="3" t="str">
        <x:v>к-т</x:v>
      </x:c>
      <x:c r="H128" s="21" t="n">
        <x:v>0</x:v>
      </x:c>
      <x:c r="I128" s="21" t="n">
        <x:v>0</x:v>
      </x:c>
      <x:c r="J128" s="16" t="n">
        <x:f>IF(AND(ISNUMBER(F128),ISNUMBER(H128)),F128*H128,"")</x:f>
        <x:v>0</x:v>
      </x:c>
      <x:c r="K128" s="16" t="n">
        <x:f>IF(AND(ISNUMBER(F128),ISNUMBER(I128)),F128*I128,"")</x:f>
        <x:v>0</x:v>
      </x:c>
      <x:c r="L128" s="11" t="str">
        <x:v>В комплекте</x:v>
      </x:c>
      <x:c r="M128" s="11" t="str"/>
      <x:c r="N128" s="11" t="str">
        <x:v>Включено в цену основного комплекта. Доплата $0.</x:v>
      </x:c>
      <x:c r="O128" s="11" t="str">
        <x:f>IF(C128="Опционально","Вне итога",IF(AND(ISNUMBER(F128),ISNUMBER(H128),ISNUMBER(I128),F128&gt;0,H128&gt;=0,I128&gt;=H128),"Цена учтена","Уточнить цену/количество"))</x:f>
        <x:v>Цена учтена</x:v>
      </x:c>
      <x:c r="P128" s="10"/>
      <x:c r="Q128" s="18" t="str">
        <x:v>Supermicro: AS-8126GS-TNMR</x:v>
      </x:c>
      <x:c r="R128" s="18" t="str">
        <x:v>https://www.supermicro.com/en/products/system/gpu/8u/as-8126gs-tnmr</x:v>
      </x:c>
    </x:row>
    <x:row r="129" ht="44" customHeight="1">
      <x:c r="A129" s="10" t="str">
        <x:v>A2.2</x:v>
      </x:c>
      <x:c r="B129" s="10" t="str">
        <x:v>A2</x:v>
      </x:c>
      <x:c r="C129" s="11" t="str">
        <x:v>Оборудование</x:v>
      </x:c>
      <x:c r="D129" s="11" t="str">
        <x:v>Шнуры питания</x:v>
      </x:c>
      <x:c r="E129" s="11" t="str">
        <x:v>6 шнуров на узел, тип разъёмов/регион по OEM</x:v>
      </x:c>
      <x:c r="F129" s="14" t="n">
        <x:v>1</x:v>
      </x:c>
      <x:c r="G129" s="3" t="str">
        <x:v>к-т</x:v>
      </x:c>
      <x:c r="H129" s="21" t="n">
        <x:v>0</x:v>
      </x:c>
      <x:c r="I129" s="21" t="n">
        <x:v>0</x:v>
      </x:c>
      <x:c r="J129" s="16" t="n">
        <x:f>IF(AND(ISNUMBER(F129),ISNUMBER(H129)),F129*H129,"")</x:f>
        <x:v>0</x:v>
      </x:c>
      <x:c r="K129" s="16" t="n">
        <x:f>IF(AND(ISNUMBER(F129),ISNUMBER(I129)),F129*I129,"")</x:f>
        <x:v>0</x:v>
      </x:c>
      <x:c r="L129" s="11" t="str">
        <x:v>В комплекте</x:v>
      </x:c>
      <x:c r="M129" s="11" t="str"/>
      <x:c r="N129" s="11" t="str">
        <x:v>Включено в цену основного комплекта. Доплата $0.</x:v>
      </x:c>
      <x:c r="O129" s="11" t="str">
        <x:f>IF(C129="Опционально","Вне итога",IF(AND(ISNUMBER(F129),ISNUMBER(H129),ISNUMBER(I129),F129&gt;0,H129&gt;=0,I129&gt;=H129),"Цена учтена","Уточнить цену/количество"))</x:f>
        <x:v>Цена учтена</x:v>
      </x:c>
      <x:c r="P129" s="10"/>
      <x:c r="Q129" s="18" t="str">
        <x:v>Supermicro: AS-8126GS-TNMR</x:v>
      </x:c>
      <x:c r="R129" s="18" t="str">
        <x:v>https://www.supermicro.com/en/products/system/gpu/8u/as-8126gs-tnmr</x:v>
      </x:c>
    </x:row>
    <x:row r="130" ht="44" customHeight="1">
      <x:c r="A130" s="10" t="str">
        <x:v>A2.2</x:v>
      </x:c>
      <x:c r="B130" s="10" t="str">
        <x:v>A2</x:v>
      </x:c>
      <x:c r="C130" s="11" t="str">
        <x:v>Оборудование</x:v>
      </x:c>
      <x:c r="D130" s="11" t="str">
        <x:v>Внутреннее охлаждение</x:v>
      </x:c>
      <x:c r="E130" s="11" t="str">
        <x:v>Радиаторы, вентиляторы, воздуховоды OEM</x:v>
      </x:c>
      <x:c r="F130" s="14" t="n">
        <x:v>1</x:v>
      </x:c>
      <x:c r="G130" s="3" t="str">
        <x:v>к-т</x:v>
      </x:c>
      <x:c r="H130" s="21" t="n">
        <x:v>0</x:v>
      </x:c>
      <x:c r="I130" s="21" t="n">
        <x:v>0</x:v>
      </x:c>
      <x:c r="J130" s="16" t="n">
        <x:f>IF(AND(ISNUMBER(F130),ISNUMBER(H130)),F130*H130,"")</x:f>
        <x:v>0</x:v>
      </x:c>
      <x:c r="K130" s="16" t="n">
        <x:f>IF(AND(ISNUMBER(F130),ISNUMBER(I130)),F130*I130,"")</x:f>
        <x:v>0</x:v>
      </x:c>
      <x:c r="L130" s="11" t="str">
        <x:v>В комплекте</x:v>
      </x:c>
      <x:c r="M130" s="11" t="str"/>
      <x:c r="N130" s="11" t="str">
        <x:v>Включено в цену основного комплекта. Доплата $0.</x:v>
      </x:c>
      <x:c r="O130" s="11" t="str">
        <x:f>IF(C130="Опционально","Вне итога",IF(AND(ISNUMBER(F130),ISNUMBER(H130),ISNUMBER(I130),F130&gt;0,H130&gt;=0,I130&gt;=H130),"Цена учтена","Уточнить цену/количество"))</x:f>
        <x:v>Цена учтена</x:v>
      </x:c>
      <x:c r="P130" s="10"/>
      <x:c r="Q130" s="18" t="str">
        <x:v>Supermicro: AS-8126GS-TNMR</x:v>
      </x:c>
      <x:c r="R130" s="18" t="str">
        <x:v>https://www.supermicro.com/en/products/system/gpu/8u/as-8126gs-tnmr</x:v>
      </x:c>
    </x:row>
    <x:row r="131" ht="44" customHeight="1">
      <x:c r="A131" s="10" t="str">
        <x:v>A2.2</x:v>
      </x:c>
      <x:c r="B131" s="10" t="str">
        <x:v>A2</x:v>
      </x:c>
      <x:c r="C131" s="11" t="str">
        <x:v>Оборудование</x:v>
      </x:c>
      <x:c r="D131" s="11" t="str">
        <x:v>Монтаж и системные платы</x:v>
      </x:c>
      <x:c r="E131" s="11" t="str">
        <x:v>Рельсы, backplane SSD, кабели, BMC и 2×10GbE на узел</x:v>
      </x:c>
      <x:c r="F131" s="14" t="n">
        <x:v>1</x:v>
      </x:c>
      <x:c r="G131" s="3" t="str">
        <x:v>к-т</x:v>
      </x:c>
      <x:c r="H131" s="21" t="n">
        <x:v>0</x:v>
      </x:c>
      <x:c r="I131" s="21" t="n">
        <x:v>0</x:v>
      </x:c>
      <x:c r="J131" s="16" t="n">
        <x:f>IF(AND(ISNUMBER(F131),ISNUMBER(H131)),F131*H131,"")</x:f>
        <x:v>0</x:v>
      </x:c>
      <x:c r="K131" s="16" t="n">
        <x:f>IF(AND(ISNUMBER(F131),ISNUMBER(I131)),F131*I131,"")</x:f>
        <x:v>0</x:v>
      </x:c>
      <x:c r="L131" s="11" t="str">
        <x:v>В комплекте</x:v>
      </x:c>
      <x:c r="M131" s="11" t="str"/>
      <x:c r="N131" s="11" t="str">
        <x:v>Включено в цену основного комплекта. Доплата $0.</x:v>
      </x:c>
      <x:c r="O131" s="11" t="str">
        <x:f>IF(C131="Опционально","Вне итога",IF(AND(ISNUMBER(F131),ISNUMBER(H131),ISNUMBER(I131),F131&gt;0,H131&gt;=0,I131&gt;=H131),"Цена учтена","Уточнить цену/количество"))</x:f>
        <x:v>Цена учтена</x:v>
      </x:c>
      <x:c r="P131" s="10"/>
      <x:c r="Q131" s="18" t="str">
        <x:v>Supermicro: AS-8126GS-TNMR</x:v>
      </x:c>
      <x:c r="R131" s="18" t="str">
        <x:v>https://www.supermicro.com/en/products/system/gpu/8u/as-8126gs-tnmr</x:v>
      </x:c>
    </x:row>
    <x:row r="132" ht="44" customHeight="1">
      <x:c r="A132" s="10" t="str">
        <x:v>A2.2</x:v>
      </x:c>
      <x:c r="B132" s="10" t="str">
        <x:v>A2</x:v>
      </x:c>
      <x:c r="C132" s="11" t="str">
        <x:v>Оборудование</x:v>
      </x:c>
      <x:c r="D132" s="11" t="str">
        <x:v>Коммутатор обычной сети</x:v>
      </x:c>
      <x:c r="E132" s="11" t="str">
        <x:v>8×RJ45 1/2.5/5/10GbE, управляемый. При &gt;6 узлах: 24 порта</x:v>
      </x:c>
      <x:c r="F132" s="14" t="n">
        <x:v>1</x:v>
      </x:c>
      <x:c r="G132" s="3" t="str">
        <x:v>шт</x:v>
      </x:c>
      <x:c r="H132" s="15" t="n">
        <x:v>650</x:v>
      </x:c>
      <x:c r="I132" s="15" t="n">
        <x:v>1600</x:v>
      </x:c>
      <x:c r="J132" s="16" t="n">
        <x:f>IF(AND(ISNUMBER(F132),ISNUMBER(H132)),F132*H132,"")</x:f>
        <x:v>650</x:v>
      </x:c>
      <x:c r="K132" s="16" t="n">
        <x:f>IF(AND(ISNUMBER(F132),ISNUMBER(I132)),F132*I132,"")</x:f>
        <x:v>1600</x:v>
      </x:c>
      <x:c r="L132" s="11" t="str">
        <x:v>Купить</x:v>
      </x:c>
      <x:c r="M132" s="11" t="str">
        <x:v>Управление, загрузка файлов, резервные копии. Использовать Ethernet ОС, а не BMC.</x:v>
      </x:c>
      <x:c r="N132" s="11" t="str">
        <x:v>Бюджетная оценка на 03.10.2026. Источник подтверждает характеристики, а не цену.</x:v>
      </x:c>
      <x:c r="O132" s="11" t="str">
        <x:f>IF(C132="Опционально","Вне итога",IF(AND(ISNUMBER(F132),ISNUMBER(H132),ISNUMBER(I132),F132&gt;0,H132&gt;=0,I132&gt;=H132),"Цена учтена","Уточнить цену/количество"))</x:f>
        <x:v>Цена учтена</x:v>
      </x:c>
      <x:c r="P132" s="10"/>
      <x:c r="Q132" s="18" t="str">
        <x:v>Бюджетная оценка автора</x:v>
      </x:c>
      <x:c r="R132" s="18" t="str"/>
    </x:row>
    <x:row r="133" ht="44" customHeight="1">
      <x:c r="A133" s="10" t="str">
        <x:v>A2.2</x:v>
      </x:c>
      <x:c r="B133" s="10" t="str">
        <x:v>A2</x:v>
      </x:c>
      <x:c r="C133" s="11" t="str">
        <x:v>Оборудование</x:v>
      </x:c>
      <x:c r="D133" s="11" t="str">
        <x:v>Сетевой шлюз</x:v>
      </x:c>
      <x:c r="E133" s="11" t="str">
        <x:v>Проводной маршрутизатор с межсетевым экраном, ≥1GbE</x:v>
      </x:c>
      <x:c r="F133" s="14" t="n">
        <x:v>1</x:v>
      </x:c>
      <x:c r="G133" s="3" t="str">
        <x:v>шт</x:v>
      </x:c>
      <x:c r="H133" s="15" t="n">
        <x:v>150</x:v>
      </x:c>
      <x:c r="I133" s="15" t="n">
        <x:v>500</x:v>
      </x:c>
      <x:c r="J133" s="16" t="n">
        <x:f>IF(AND(ISNUMBER(F133),ISNUMBER(H133)),F133*H133,"")</x:f>
        <x:v>150</x:v>
      </x:c>
      <x:c r="K133" s="16" t="n">
        <x:f>IF(AND(ISNUMBER(F133),ISNUMBER(I133)),F133*I133,"")</x:f>
        <x:v>500</x:v>
      </x:c>
      <x:c r="L133" s="11" t="str">
        <x:v>Купить</x:v>
      </x:c>
      <x:c r="M133" s="11" t="str">
        <x:v>Подключение к локальной сети. Плата за связь не включена.</x:v>
      </x:c>
      <x:c r="N133" s="11" t="str">
        <x:v>Бюджетная оценка на 03.10.2026. Источник подтверждает характеристики, а не цену.</x:v>
      </x:c>
      <x:c r="O133" s="11" t="str">
        <x:f>IF(C133="Опционально","Вне итога",IF(AND(ISNUMBER(F133),ISNUMBER(H133),ISNUMBER(I133),F133&gt;0,H133&gt;=0,I133&gt;=H133),"Цена учтена","Уточнить цену/количество"))</x:f>
        <x:v>Цена учтена</x:v>
      </x:c>
      <x:c r="P133" s="10"/>
      <x:c r="Q133" s="18" t="str">
        <x:v>Бюджетная оценка автора</x:v>
      </x:c>
      <x:c r="R133" s="18" t="str"/>
    </x:row>
    <x:row r="134" ht="44" customHeight="1">
      <x:c r="A134" s="10" t="str">
        <x:v>A2.2</x:v>
      </x:c>
      <x:c r="B134" s="10" t="str">
        <x:v>A2</x:v>
      </x:c>
      <x:c r="C134" s="11" t="str">
        <x:v>Оборудование</x:v>
      </x:c>
      <x:c r="D134" s="11" t="str">
        <x:v>Резервное хранилище</x:v>
      </x:c>
      <x:c r="E134" s="11" t="str">
        <x:v>NAS 4 отсека, 10GbE, RAM ≥16GB, диски отдельно</x:v>
      </x:c>
      <x:c r="F134" s="14" t="n">
        <x:v>1</x:v>
      </x:c>
      <x:c r="G134" s="3" t="str">
        <x:v>шт</x:v>
      </x:c>
      <x:c r="H134" s="15" t="n">
        <x:v>1100</x:v>
      </x:c>
      <x:c r="I134" s="15" t="n">
        <x:v>2600</x:v>
      </x:c>
      <x:c r="J134" s="16" t="n">
        <x:f>IF(AND(ISNUMBER(F134),ISNUMBER(H134)),F134*H134,"")</x:f>
        <x:v>1100</x:v>
      </x:c>
      <x:c r="K134" s="16" t="n">
        <x:f>IF(AND(ISNUMBER(F134),ISNUMBER(I134)),F134*I134,"")</x:f>
        <x:v>2600</x:v>
      </x:c>
      <x:c r="L134" s="11" t="str">
        <x:v>Купить</x:v>
      </x:c>
      <x:c r="M134" s="11" t="str">
        <x:v>Копии настроек, данных и контрольных точек. Основной сервер не считается резервной копией.</x:v>
      </x:c>
      <x:c r="N134" s="11" t="str">
        <x:v>Бюджетная оценка на 03.10.2026. Источник подтверждает характеристики, а не цену.</x:v>
      </x:c>
      <x:c r="O134" s="11" t="str">
        <x:f>IF(C134="Опционально","Вне итога",IF(AND(ISNUMBER(F134),ISNUMBER(H134),ISNUMBER(I134),F134&gt;0,H134&gt;=0,I134&gt;=H134),"Цена учтена","Уточнить цену/количество"))</x:f>
        <x:v>Цена учтена</x:v>
      </x:c>
      <x:c r="P134" s="10"/>
      <x:c r="Q134" s="18" t="str">
        <x:v>Бюджетная оценка автора</x:v>
      </x:c>
      <x:c r="R134" s="18" t="str"/>
    </x:row>
    <x:row r="135" ht="44" customHeight="1">
      <x:c r="A135" s="10" t="str">
        <x:v>A2.2</x:v>
      </x:c>
      <x:c r="B135" s="10" t="str">
        <x:v>A2</x:v>
      </x:c>
      <x:c r="C135" s="11" t="str">
        <x:v>Оборудование</x:v>
      </x:c>
      <x:c r="D135" s="11" t="str">
        <x:v>Диски резервного хранилища</x:v>
      </x:c>
      <x:c r="E135" s="11" t="str">
        <x:v>4×12TB NAS/enterprise HDD. RAID6: около 24TB до форматирования</x:v>
      </x:c>
      <x:c r="F135" s="14" t="n">
        <x:v>4</x:v>
      </x:c>
      <x:c r="G135" s="3" t="str">
        <x:v>шт</x:v>
      </x:c>
      <x:c r="H135" s="15" t="n">
        <x:v>250</x:v>
      </x:c>
      <x:c r="I135" s="15" t="n">
        <x:v>430</x:v>
      </x:c>
      <x:c r="J135" s="16" t="n">
        <x:f>IF(AND(ISNUMBER(F135),ISNUMBER(H135)),F135*H135,"")</x:f>
        <x:v>1000</x:v>
      </x:c>
      <x:c r="K135" s="16" t="n">
        <x:f>IF(AND(ISNUMBER(F135),ISNUMBER(I135)),F135*I135,"")</x:f>
        <x:v>1720</x:v>
      </x:c>
      <x:c r="L135" s="11" t="str">
        <x:v>Купить</x:v>
      </x:c>
      <x:c r="M135" s="11" t="str">
        <x:v>Цена каждого диска. Один дополнительный запасной диск указан отдельно.</x:v>
      </x:c>
      <x:c r="N135" s="11" t="str">
        <x:v>Бюджетная оценка на 03.10.2026. Источник подтверждает характеристики, а не цену.</x:v>
      </x:c>
      <x:c r="O135" s="11" t="str">
        <x:f>IF(C135="Опционально","Вне итога",IF(AND(ISNUMBER(F135),ISNUMBER(H135),ISNUMBER(I135),F135&gt;0,H135&gt;=0,I135&gt;=H135),"Цена учтена","Уточнить цену/количество"))</x:f>
        <x:v>Цена учтена</x:v>
      </x:c>
      <x:c r="P135" s="10"/>
      <x:c r="Q135" s="18" t="str">
        <x:v>Бюджетная оценка автора</x:v>
      </x:c>
      <x:c r="R135" s="18" t="str"/>
    </x:row>
    <x:row r="136" ht="44" customHeight="1">
      <x:c r="A136" s="10" t="str">
        <x:v>A2.2</x:v>
      </x:c>
      <x:c r="B136" s="10" t="str">
        <x:v>A2</x:v>
      </x:c>
      <x:c r="C136" s="11" t="str">
        <x:v>Оборудование</x:v>
      </x:c>
      <x:c r="D136" s="11" t="str">
        <x:v>Запасной диск NAS</x:v>
      </x:c>
      <x:c r="E136" s="11" t="str">
        <x:v>12TB той же совместимой серии</x:v>
      </x:c>
      <x:c r="F136" s="14" t="n">
        <x:v>1</x:v>
      </x:c>
      <x:c r="G136" s="3" t="str">
        <x:v>шт</x:v>
      </x:c>
      <x:c r="H136" s="15" t="n">
        <x:v>250</x:v>
      </x:c>
      <x:c r="I136" s="15" t="n">
        <x:v>430</x:v>
      </x:c>
      <x:c r="J136" s="16" t="n">
        <x:f>IF(AND(ISNUMBER(F136),ISNUMBER(H136)),F136*H136,"")</x:f>
        <x:v>250</x:v>
      </x:c>
      <x:c r="K136" s="16" t="n">
        <x:f>IF(AND(ISNUMBER(F136),ISNUMBER(I136)),F136*I136,"")</x:f>
        <x:v>430</x:v>
      </x:c>
      <x:c r="L136" s="11" t="str">
        <x:v>Купить</x:v>
      </x:c>
      <x:c r="M136" s="11" t="str">
        <x:v>Быстрая замена отказавшего диска.</x:v>
      </x:c>
      <x:c r="N136" s="11" t="str">
        <x:v>Бюджетная оценка на 03.10.2026. Источник подтверждает характеристики, а не цену.</x:v>
      </x:c>
      <x:c r="O136" s="11" t="str">
        <x:f>IF(C136="Опционально","Вне итога",IF(AND(ISNUMBER(F136),ISNUMBER(H136),ISNUMBER(I136),F136&gt;0,H136&gt;=0,I136&gt;=H136),"Цена учтена","Уточнить цену/количество"))</x:f>
        <x:v>Цена учтена</x:v>
      </x:c>
      <x:c r="P136" s="10"/>
      <x:c r="Q136" s="18" t="str">
        <x:v>Бюджетная оценка автора</x:v>
      </x:c>
      <x:c r="R136" s="18" t="str"/>
    </x:row>
    <x:row r="137" ht="44" customHeight="1">
      <x:c r="A137" s="10" t="str">
        <x:v>A2.2</x:v>
      </x:c>
      <x:c r="B137" s="10" t="str">
        <x:v>A2</x:v>
      </x:c>
      <x:c r="C137" s="11" t="str">
        <x:v>Оборудование</x:v>
      </x:c>
      <x:c r="D137" s="11" t="str">
        <x:v>Рабочее место администратора</x:v>
      </x:c>
      <x:c r="E137" s="11" t="str">
        <x:v>Мини-ПК 16GB RAM, SSD 512GB, Ethernet</x:v>
      </x:c>
      <x:c r="F137" s="14" t="n">
        <x:v>1</x:v>
      </x:c>
      <x:c r="G137" s="3" t="str">
        <x:v>шт</x:v>
      </x:c>
      <x:c r="H137" s="15" t="n">
        <x:v>400</x:v>
      </x:c>
      <x:c r="I137" s="15" t="n">
        <x:v>800</x:v>
      </x:c>
      <x:c r="J137" s="16" t="n">
        <x:f>IF(AND(ISNUMBER(F137),ISNUMBER(H137)),F137*H137,"")</x:f>
        <x:v>400</x:v>
      </x:c>
      <x:c r="K137" s="16" t="n">
        <x:f>IF(AND(ISNUMBER(F137),ISNUMBER(I137)),F137*I137,"")</x:f>
        <x:v>800</x:v>
      </x:c>
      <x:c r="L137" s="11" t="str">
        <x:v>Купить</x:v>
      </x:c>
      <x:c r="M137" s="11" t="str">
        <x:v>Настройка и управление системой. Для Mac можно использовать один узел вместо отдельного ПК.</x:v>
      </x:c>
      <x:c r="N137" s="11" t="str">
        <x:v>Бюджетная оценка на 03.10.2026. Источник подтверждает характеристики, а не цену.</x:v>
      </x:c>
      <x:c r="O137" s="11" t="str">
        <x:f>IF(C137="Опционально","Вне итога",IF(AND(ISNUMBER(F137),ISNUMBER(H137),ISNUMBER(I137),F137&gt;0,H137&gt;=0,I137&gt;=H137),"Цена учтена","Уточнить цену/количество"))</x:f>
        <x:v>Цена учтена</x:v>
      </x:c>
      <x:c r="P137" s="10"/>
      <x:c r="Q137" s="18" t="str">
        <x:v>Бюджетная оценка автора</x:v>
      </x:c>
      <x:c r="R137" s="18" t="str"/>
    </x:row>
    <x:row r="138" ht="44" customHeight="1">
      <x:c r="A138" s="10" t="str">
        <x:v>A2.2</x:v>
      </x:c>
      <x:c r="B138" s="10" t="str">
        <x:v>A2</x:v>
      </x:c>
      <x:c r="C138" s="11" t="str">
        <x:v>Оборудование</x:v>
      </x:c>
      <x:c r="D138" s="11" t="str">
        <x:v>Монитор</x:v>
      </x:c>
      <x:c r="E138" s="11" t="str">
        <x:v>27 дюймов, HDMI/DisplayPort</x:v>
      </x:c>
      <x:c r="F138" s="14" t="n">
        <x:v>1</x:v>
      </x:c>
      <x:c r="G138" s="3" t="str">
        <x:v>шт</x:v>
      </x:c>
      <x:c r="H138" s="15" t="n">
        <x:v>160</x:v>
      </x:c>
      <x:c r="I138" s="15" t="n">
        <x:v>320</x:v>
      </x:c>
      <x:c r="J138" s="16" t="n">
        <x:f>IF(AND(ISNUMBER(F138),ISNUMBER(H138)),F138*H138,"")</x:f>
        <x:v>160</x:v>
      </x:c>
      <x:c r="K138" s="16" t="n">
        <x:f>IF(AND(ISNUMBER(F138),ISNUMBER(I138)),F138*I138,"")</x:f>
        <x:v>320</x:v>
      </x:c>
      <x:c r="L138" s="11" t="str">
        <x:v>Купить</x:v>
      </x:c>
      <x:c r="M138" s="11" t="str"/>
      <x:c r="N138" s="11" t="str">
        <x:v>Бюджетная оценка на 03.10.2026. Источник подтверждает характеристики, а не цену.</x:v>
      </x:c>
      <x:c r="O138" s="11" t="str">
        <x:f>IF(C138="Опционально","Вне итога",IF(AND(ISNUMBER(F138),ISNUMBER(H138),ISNUMBER(I138),F138&gt;0,H138&gt;=0,I138&gt;=H138),"Цена учтена","Уточнить цену/количество"))</x:f>
        <x:v>Цена учтена</x:v>
      </x:c>
      <x:c r="P138" s="10"/>
      <x:c r="Q138" s="18" t="str">
        <x:v>Бюджетная оценка автора</x:v>
      </x:c>
      <x:c r="R138" s="18" t="str"/>
    </x:row>
    <x:row r="139" ht="44" customHeight="1">
      <x:c r="A139" s="10" t="str">
        <x:v>A2.2</x:v>
      </x:c>
      <x:c r="B139" s="10" t="str">
        <x:v>A2</x:v>
      </x:c>
      <x:c r="C139" s="11" t="str">
        <x:v>Оборудование</x:v>
      </x:c>
      <x:c r="D139" s="11" t="str">
        <x:v>Клавиатура и мышь</x:v>
      </x:c>
      <x:c r="E139" s="11" t="str">
        <x:v>Проводные USB</x:v>
      </x:c>
      <x:c r="F139" s="14" t="n">
        <x:v>1</x:v>
      </x:c>
      <x:c r="G139" s="3" t="str">
        <x:v>к-т</x:v>
      </x:c>
      <x:c r="H139" s="15" t="n">
        <x:v>30</x:v>
      </x:c>
      <x:c r="I139" s="15" t="n">
        <x:v>70</x:v>
      </x:c>
      <x:c r="J139" s="16" t="n">
        <x:f>IF(AND(ISNUMBER(F139),ISNUMBER(H139)),F139*H139,"")</x:f>
        <x:v>30</x:v>
      </x:c>
      <x:c r="K139" s="16" t="n">
        <x:f>IF(AND(ISNUMBER(F139),ISNUMBER(I139)),F139*I139,"")</x:f>
        <x:v>70</x:v>
      </x:c>
      <x:c r="L139" s="11" t="str">
        <x:v>Купить</x:v>
      </x:c>
      <x:c r="M139" s="11" t="str"/>
      <x:c r="N139" s="11" t="str">
        <x:v>Бюджетная оценка на 03.10.2026. Источник подтверждает характеристики, а не цену.</x:v>
      </x:c>
      <x:c r="O139" s="11" t="str">
        <x:f>IF(C139="Опционально","Вне итога",IF(AND(ISNUMBER(F139),ISNUMBER(H139),ISNUMBER(I139),F139&gt;0,H139&gt;=0,I139&gt;=H139),"Цена учтена","Уточнить цену/количество"))</x:f>
        <x:v>Цена учтена</x:v>
      </x:c>
      <x:c r="P139" s="10"/>
      <x:c r="Q139" s="18" t="str">
        <x:v>Бюджетная оценка автора</x:v>
      </x:c>
      <x:c r="R139" s="18" t="str"/>
    </x:row>
    <x:row r="140" ht="44" customHeight="1">
      <x:c r="A140" s="10" t="str">
        <x:v>A2.2</x:v>
      </x:c>
      <x:c r="B140" s="10" t="str">
        <x:v>A2</x:v>
      </x:c>
      <x:c r="C140" s="11" t="str">
        <x:v>Оборудование</x:v>
      </x:c>
      <x:c r="D140" s="11" t="str">
        <x:v>Кабель монитора</x:v>
      </x:c>
      <x:c r="E140" s="11" t="str">
        <x:v>HDMI/DisplayPort 2 м, по разъёму компьютера</x:v>
      </x:c>
      <x:c r="F140" s="14" t="n">
        <x:v>1</x:v>
      </x:c>
      <x:c r="G140" s="3" t="str">
        <x:v>шт</x:v>
      </x:c>
      <x:c r="H140" s="15" t="n">
        <x:v>10</x:v>
      </x:c>
      <x:c r="I140" s="15" t="n">
        <x:v>30</x:v>
      </x:c>
      <x:c r="J140" s="16" t="n">
        <x:f>IF(AND(ISNUMBER(F140),ISNUMBER(H140)),F140*H140,"")</x:f>
        <x:v>10</x:v>
      </x:c>
      <x:c r="K140" s="16" t="n">
        <x:f>IF(AND(ISNUMBER(F140),ISNUMBER(I140)),F140*I140,"")</x:f>
        <x:v>30</x:v>
      </x:c>
      <x:c r="L140" s="11" t="str">
        <x:v>Купить</x:v>
      </x:c>
      <x:c r="M140" s="11" t="str"/>
      <x:c r="N140" s="11" t="str">
        <x:v>Бюджетная оценка на 03.10.2026. Источник подтверждает характеристики, а не цену.</x:v>
      </x:c>
      <x:c r="O140" s="11" t="str">
        <x:f>IF(C140="Опционально","Вне итога",IF(AND(ISNUMBER(F140),ISNUMBER(H140),ISNUMBER(I140),F140&gt;0,H140&gt;=0,I140&gt;=H140),"Цена учтена","Уточнить цену/количество"))</x:f>
        <x:v>Цена учтена</x:v>
      </x:c>
      <x:c r="P140" s="10"/>
      <x:c r="Q140" s="18" t="str">
        <x:v>Бюджетная оценка автора</x:v>
      </x:c>
      <x:c r="R140" s="18" t="str"/>
    </x:row>
    <x:row r="141" ht="44" customHeight="1">
      <x:c r="A141" s="10" t="str">
        <x:v>A2.2</x:v>
      </x:c>
      <x:c r="B141" s="10" t="str">
        <x:v>A2</x:v>
      </x:c>
      <x:c r="C141" s="11" t="str">
        <x:v>Оборудование</x:v>
      </x:c>
      <x:c r="D141" s="11" t="str">
        <x:v>Патч-корды обычной сети</x:v>
      </x:c>
      <x:c r="E141" s="11" t="str">
        <x:v>Cat6A, 2 м, RJ45, заводские</x:v>
      </x:c>
      <x:c r="F141" s="14" t="n">
        <x:v>8</x:v>
      </x:c>
      <x:c r="G141" s="3" t="str">
        <x:v>шт</x:v>
      </x:c>
      <x:c r="H141" s="15" t="n">
        <x:v>8</x:v>
      </x:c>
      <x:c r="I141" s="15" t="n">
        <x:v>20</x:v>
      </x:c>
      <x:c r="J141" s="16" t="n">
        <x:f>IF(AND(ISNUMBER(F141),ISNUMBER(H141)),F141*H141,"")</x:f>
        <x:v>64</x:v>
      </x:c>
      <x:c r="K141" s="16" t="n">
        <x:f>IF(AND(ISNUMBER(F141),ISNUMBER(I141)),F141*I141,"")</x:f>
        <x:v>160</x:v>
      </x:c>
      <x:c r="L141" s="11" t="str">
        <x:v>Купить</x:v>
      </x:c>
      <x:c r="M141" s="11" t="str">
        <x:v>6 рабочих соединений и 2 запасных. Длина 2 м является исходным допущением.</x:v>
      </x:c>
      <x:c r="N141" s="11" t="str">
        <x:v>Бюджетная оценка на 03.10.2026. Источник подтверждает характеристики, а не цену.</x:v>
      </x:c>
      <x:c r="O141" s="11" t="str">
        <x:f>IF(C141="Опционально","Вне итога",IF(AND(ISNUMBER(F141),ISNUMBER(H141),ISNUMBER(I141),F141&gt;0,H141&gt;=0,I141&gt;=H141),"Цена учтена","Уточнить цену/количество"))</x:f>
        <x:v>Цена учтена</x:v>
      </x:c>
      <x:c r="P141" s="10"/>
      <x:c r="Q141" s="18" t="str">
        <x:v>Бюджетная оценка автора</x:v>
      </x:c>
      <x:c r="R141" s="18" t="str"/>
    </x:row>
    <x:row r="142" ht="44" customHeight="1">
      <x:c r="A142" s="10" t="str">
        <x:v>A2.2</x:v>
      </x:c>
      <x:c r="B142" s="10" t="str">
        <x:v>A2</x:v>
      </x:c>
      <x:c r="C142" s="11" t="str">
        <x:v>Оборудование</x:v>
      </x:c>
      <x:c r="D142" s="11" t="str">
        <x:v>USB-накопители для восстановления</x:v>
      </x:c>
      <x:c r="E142" s="11" t="str">
        <x:v>64GB USB 3.x</x:v>
      </x:c>
      <x:c r="F142" s="14" t="n">
        <x:v>2</x:v>
      </x:c>
      <x:c r="G142" s="3" t="str">
        <x:v>шт</x:v>
      </x:c>
      <x:c r="H142" s="15" t="n">
        <x:v>12</x:v>
      </x:c>
      <x:c r="I142" s="15" t="n">
        <x:v>25</x:v>
      </x:c>
      <x:c r="J142" s="16" t="n">
        <x:f>IF(AND(ISNUMBER(F142),ISNUMBER(H142)),F142*H142,"")</x:f>
        <x:v>24</x:v>
      </x:c>
      <x:c r="K142" s="16" t="n">
        <x:f>IF(AND(ISNUMBER(F142),ISNUMBER(I142)),F142*I142,"")</x:f>
        <x:v>50</x:v>
      </x:c>
      <x:c r="L142" s="11" t="str">
        <x:v>Купить</x:v>
      </x:c>
      <x:c r="M142" s="11" t="str">
        <x:v>Установочный носитель и аварийное восстановление. Не место хранения единственной копии данных.</x:v>
      </x:c>
      <x:c r="N142" s="11" t="str">
        <x:v>Бюджетная оценка на 03.10.2026. Источник подтверждает характеристики, а не цену.</x:v>
      </x:c>
      <x:c r="O142" s="11" t="str">
        <x:f>IF(C142="Опционально","Вне итога",IF(AND(ISNUMBER(F142),ISNUMBER(H142),ISNUMBER(I142),F142&gt;0,H142&gt;=0,I142&gt;=H142),"Цена учтена","Уточнить цену/количество"))</x:f>
        <x:v>Цена учтена</x:v>
      </x:c>
      <x:c r="P142" s="10"/>
      <x:c r="Q142" s="18" t="str">
        <x:v>Бюджетная оценка автора</x:v>
      </x:c>
      <x:c r="R142" s="18" t="str"/>
    </x:row>
    <x:row r="143" ht="44" customHeight="1">
      <x:c r="A143" s="10" t="str">
        <x:v>A2.2</x:v>
      </x:c>
      <x:c r="B143" s="10" t="str">
        <x:v>A2</x:v>
      </x:c>
      <x:c r="C143" s="11" t="str">
        <x:v>Помещение</x:v>
      </x:c>
      <x:c r="D143" s="11" t="str">
        <x:v>Обследование и проект</x:v>
      </x:c>
      <x:c r="E143" s="11" t="str">
        <x:v>Электрик, специалист по охлаждению, проверка несущей способности пола</x:v>
      </x:c>
      <x:c r="F143" s="14" t="n">
        <x:v>1</x:v>
      </x:c>
      <x:c r="G143" s="3" t="str">
        <x:v>усл</x:v>
      </x:c>
      <x:c r="H143" s="15" t="n">
        <x:v>2000</x:v>
      </x:c>
      <x:c r="I143" s="15" t="n">
        <x:v>8000</x:v>
      </x:c>
      <x:c r="J143" s="16" t="n">
        <x:f>IF(AND(ISNUMBER(F143),ISNUMBER(H143)),F143*H143,"")</x:f>
        <x:v>2000</x:v>
      </x:c>
      <x:c r="K143" s="16" t="n">
        <x:f>IF(AND(ISNUMBER(F143),ISNUMBER(I143)),F143*I143,"")</x:f>
        <x:v>8000</x:v>
      </x:c>
      <x:c r="L143" s="11" t="str">
        <x:v>Купить</x:v>
      </x:c>
      <x:c r="M143" s="11" t="str">
        <x:v>Уточнить вводную мощность, трассы, дверные проёмы, этаж, шум и наружный блок. До закупки кабеля и защиты.</x:v>
      </x:c>
      <x:c r="N143" s="11" t="str">
        <x:v>Бюджетная оценка на 03.10.2026. Источник подтверждает характеристики, а не цену.</x:v>
      </x:c>
      <x:c r="O143" s="11" t="str">
        <x:f>IF(C143="Опционально","Вне итога",IF(AND(ISNUMBER(F143),ISNUMBER(H143),ISNUMBER(I143),F143&gt;0,H143&gt;=0,I143&gt;=H143),"Цена учтена","Уточнить цену/количество"))</x:f>
        <x:v>Цена учтена</x:v>
      </x:c>
      <x:c r="P143" s="10"/>
      <x:c r="Q143" s="18" t="str">
        <x:v>Бюджетная оценка автора</x:v>
      </x:c>
      <x:c r="R143" s="18" t="str"/>
    </x:row>
    <x:row r="144" ht="44" customHeight="1">
      <x:c r="A144" s="10" t="str">
        <x:v>A2.2</x:v>
      </x:c>
      <x:c r="B144" s="10" t="str">
        <x:v>A2</x:v>
      </x:c>
      <x:c r="C144" s="11" t="str">
        <x:v>Помещение</x:v>
      </x:c>
      <x:c r="D144" s="11" t="str">
        <x:v>Подготовка поверхностей</x:v>
      </x:c>
      <x:c r="E144" s="11" t="str">
        <x:v>Обеспыливание, герметизация щелей, ремонт покрытия существующей комнаты</x:v>
      </x:c>
      <x:c r="F144" s="14" t="n">
        <x:v>25</x:v>
      </x:c>
      <x:c r="G144" s="3" t="str">
        <x:v>м²</x:v>
      </x:c>
      <x:c r="H144" s="15" t="n">
        <x:v>30</x:v>
      </x:c>
      <x:c r="I144" s="15" t="n">
        <x:v>80</x:v>
      </x:c>
      <x:c r="J144" s="16" t="n">
        <x:f>IF(AND(ISNUMBER(F144),ISNUMBER(H144)),F144*H144,"")</x:f>
        <x:v>750</x:v>
      </x:c>
      <x:c r="K144" s="16" t="n">
        <x:f>IF(AND(ISNUMBER(F144),ISNUMBER(I144)),F144*I144,"")</x:f>
        <x:v>2000</x:v>
      </x:c>
      <x:c r="L144" s="11" t="str">
        <x:v>Купить</x:v>
      </x:c>
      <x:c r="M144" s="11" t="str">
        <x:v>Исходно помещение с готовыми стенами и крышей. Строительство здания не рассчитано.</x:v>
      </x:c>
      <x:c r="N144" s="11" t="str">
        <x:v>Бюджетная оценка на 03.10.2026. Источник подтверждает характеристики, а не цену.</x:v>
      </x:c>
      <x:c r="O144" s="11" t="str">
        <x:f>IF(C144="Опционально","Вне итога",IF(AND(ISNUMBER(F144),ISNUMBER(H144),ISNUMBER(I144),F144&gt;0,H144&gt;=0,I144&gt;=H144),"Цена учтена","Уточнить цену/количество"))</x:f>
        <x:v>Цена учтена</x:v>
      </x:c>
      <x:c r="P144" s="10"/>
      <x:c r="Q144" s="18" t="str">
        <x:v>Бюджетная оценка автора</x:v>
      </x:c>
      <x:c r="R144" s="18" t="str"/>
    </x:row>
    <x:row r="145" ht="44" customHeight="1">
      <x:c r="A145" s="10" t="str">
        <x:v>A2.2</x:v>
      </x:c>
      <x:c r="B145" s="10" t="str">
        <x:v>A2</x:v>
      </x:c>
      <x:c r="C145" s="11" t="str">
        <x:v>Помещение</x:v>
      </x:c>
      <x:c r="D145" s="11" t="str">
        <x:v>Усиление пола и перемещение тяжёлого оборудования</x:v>
      </x:c>
      <x:c r="E145" s="11" t="str">
        <x:v>Работы по результатам обследования, бюджетный резерв</x:v>
      </x:c>
      <x:c r="F145" s="14" t="n">
        <x:v>1</x:v>
      </x:c>
      <x:c r="G145" s="3" t="str">
        <x:v>резерв</x:v>
      </x:c>
      <x:c r="H145" s="15" t="n">
        <x:v>0</x:v>
      </x:c>
      <x:c r="I145" s="15" t="n">
        <x:v>15000</x:v>
      </x:c>
      <x:c r="J145" s="16" t="n">
        <x:f>IF(AND(ISNUMBER(F145),ISNUMBER(H145)),F145*H145,"")</x:f>
        <x:v>0</x:v>
      </x:c>
      <x:c r="K145" s="16" t="n">
        <x:f>IF(AND(ISNUMBER(F145),ISNUMBER(I145)),F145*I145,"")</x:f>
        <x:v>15000</x:v>
      </x:c>
      <x:c r="L145" s="11" t="str">
        <x:v>Резерв</x:v>
      </x:c>
      <x:c r="M145" s="11" t="str">
        <x:v>Может не понадобиться. Для тяжёлых стоек нагрузку подтверждает инженер, цену даёт подрядчик.</x:v>
      </x:c>
      <x:c r="N145" s="11" t="str">
        <x:v>Бюджетная оценка на 03.10.2026. Источник подтверждает характеристики, а не цену.</x:v>
      </x:c>
      <x:c r="O145" s="11" t="str">
        <x:f>IF(C145="Опционально","Вне итога",IF(AND(ISNUMBER(F145),ISNUMBER(H145),ISNUMBER(I145),F145&gt;0,H145&gt;=0,I145&gt;=H145),"Цена учтена","Уточнить цену/количество"))</x:f>
        <x:v>Цена учтена</x:v>
      </x:c>
      <x:c r="P145" s="10"/>
      <x:c r="Q145" s="18" t="str">
        <x:v>Бюджетная оценка автора</x:v>
      </x:c>
      <x:c r="R145" s="18" t="str"/>
    </x:row>
    <x:row r="146" ht="44" customHeight="1">
      <x:c r="A146" s="10" t="str">
        <x:v>A2.2</x:v>
      </x:c>
      <x:c r="B146" s="10" t="str">
        <x:v>A2</x:v>
      </x:c>
      <x:c r="C146" s="11" t="str">
        <x:v>Помещение</x:v>
      </x:c>
      <x:c r="D146" s="11" t="str">
        <x:v>Серверная стойка</x:v>
      </x:c>
      <x:c r="E146" s="11" t="str">
        <x:v>42U, ширина 800 мм, глубина 1200–1400 мм, нагрузка ≥1500 кг</x:v>
      </x:c>
      <x:c r="F146" s="14" t="n">
        <x:v>1</x:v>
      </x:c>
      <x:c r="G146" s="3" t="str">
        <x:v>шт</x:v>
      </x:c>
      <x:c r="H146" s="15" t="n">
        <x:v>1500</x:v>
      </x:c>
      <x:c r="I146" s="15" t="n">
        <x:v>3500</x:v>
      </x:c>
      <x:c r="J146" s="16" t="n">
        <x:f>IF(AND(ISNUMBER(F146),ISNUMBER(H146)),F146*H146,"")</x:f>
        <x:v>1500</x:v>
      </x:c>
      <x:c r="K146" s="16" t="n">
        <x:f>IF(AND(ISNUMBER(F146),ISNUMBER(I146)),F146*I146,"")</x:f>
        <x:v>3500</x:v>
      </x:c>
      <x:c r="L146" s="11" t="str">
        <x:v>Купить</x:v>
      </x:c>
      <x:c r="M146" s="11" t="str">
        <x:v>Проверить длину рельсов, пространство сзади и массу заполненной стойки.</x:v>
      </x:c>
      <x:c r="N146" s="11" t="str">
        <x:v>Бюджетная оценка на 03.10.2026. Источник подтверждает характеристики, а не цену.</x:v>
      </x:c>
      <x:c r="O146" s="11" t="str">
        <x:f>IF(C146="Опционально","Вне итога",IF(AND(ISNUMBER(F146),ISNUMBER(H146),ISNUMBER(I146),F146&gt;0,H146&gt;=0,I146&gt;=H146),"Цена учтена","Уточнить цену/количество"))</x:f>
        <x:v>Цена учтена</x:v>
      </x:c>
      <x:c r="P146" s="10"/>
      <x:c r="Q146" s="18" t="str">
        <x:v>Бюджетная оценка автора</x:v>
      </x:c>
      <x:c r="R146" s="18" t="str"/>
    </x:row>
    <x:row r="147" ht="44" customHeight="1">
      <x:c r="A147" s="10" t="str">
        <x:v>A2.2</x:v>
      </x:c>
      <x:c r="B147" s="10" t="str">
        <x:v>A2</x:v>
      </x:c>
      <x:c r="C147" s="11" t="str">
        <x:v>Помещение</x:v>
      </x:c>
      <x:c r="D147" s="11" t="str">
        <x:v>Полка для NAS и сетевого оборудования</x:v>
      </x:c>
      <x:c r="E147" s="11" t="str">
        <x:v>19 дюймов, усиленная</x:v>
      </x:c>
      <x:c r="F147" s="14" t="n">
        <x:v>2</x:v>
      </x:c>
      <x:c r="G147" s="3" t="str">
        <x:v>шт</x:v>
      </x:c>
      <x:c r="H147" s="15" t="n">
        <x:v>70</x:v>
      </x:c>
      <x:c r="I147" s="15" t="n">
        <x:v>160</x:v>
      </x:c>
      <x:c r="J147" s="16" t="n">
        <x:f>IF(AND(ISNUMBER(F147),ISNUMBER(H147)),F147*H147,"")</x:f>
        <x:v>140</x:v>
      </x:c>
      <x:c r="K147" s="16" t="n">
        <x:f>IF(AND(ISNUMBER(F147),ISNUMBER(I147)),F147*I147,"")</x:f>
        <x:v>320</x:v>
      </x:c>
      <x:c r="L147" s="11" t="str">
        <x:v>Купить</x:v>
      </x:c>
      <x:c r="M147" s="11" t="str"/>
      <x:c r="N147" s="11" t="str">
        <x:v>Бюджетная оценка на 03.10.2026. Источник подтверждает характеристики, а не цену.</x:v>
      </x:c>
      <x:c r="O147" s="11" t="str">
        <x:f>IF(C147="Опционально","Вне итога",IF(AND(ISNUMBER(F147),ISNUMBER(H147),ISNUMBER(I147),F147&gt;0,H147&gt;=0,I147&gt;=H147),"Цена учтена","Уточнить цену/количество"))</x:f>
        <x:v>Цена учтена</x:v>
      </x:c>
      <x:c r="P147" s="10"/>
      <x:c r="Q147" s="18" t="str">
        <x:v>Бюджетная оценка автора</x:v>
      </x:c>
      <x:c r="R147" s="18" t="str"/>
    </x:row>
    <x:row r="148" ht="44" customHeight="1">
      <x:c r="A148" s="10" t="str">
        <x:v>A2.2</x:v>
      </x:c>
      <x:c r="B148" s="10" t="str">
        <x:v>A2</x:v>
      </x:c>
      <x:c r="C148" s="11" t="str">
        <x:v>Помещение</x:v>
      </x:c>
      <x:c r="D148" s="11" t="str">
        <x:v>Закрытие пустых мест и организация кабелей</x:v>
      </x:c>
      <x:c r="E148" s="11" t="str">
        <x:v>Заглушки U, вертикальный и горизонтальный органайзеры, крепёж M6</x:v>
      </x:c>
      <x:c r="F148" s="14" t="n">
        <x:v>1</x:v>
      </x:c>
      <x:c r="G148" s="3" t="str">
        <x:v>к-т</x:v>
      </x:c>
      <x:c r="H148" s="15" t="n">
        <x:v>160</x:v>
      </x:c>
      <x:c r="I148" s="15" t="n">
        <x:v>400</x:v>
      </x:c>
      <x:c r="J148" s="16" t="n">
        <x:f>IF(AND(ISNUMBER(F148),ISNUMBER(H148)),F148*H148,"")</x:f>
        <x:v>160</x:v>
      </x:c>
      <x:c r="K148" s="16" t="n">
        <x:f>IF(AND(ISNUMBER(F148),ISNUMBER(I148)),F148*I148,"")</x:f>
        <x:v>400</x:v>
      </x:c>
      <x:c r="L148" s="11" t="str">
        <x:v>Купить</x:v>
      </x:c>
      <x:c r="M148" s="11" t="str">
        <x:v>Предотвращение возврата горячего воздуха и удобное обслуживание. Рельсы серверов считаются в серверном комплекте.</x:v>
      </x:c>
      <x:c r="N148" s="11" t="str">
        <x:v>Бюджетная оценка на 03.10.2026. Источник подтверждает характеристики, а не цену.</x:v>
      </x:c>
      <x:c r="O148" s="11" t="str">
        <x:f>IF(C148="Опционально","Вне итога",IF(AND(ISNUMBER(F148),ISNUMBER(H148),ISNUMBER(I148),F148&gt;0,H148&gt;=0,I148&gt;=H148),"Цена учтена","Уточнить цену/количество"))</x:f>
        <x:v>Цена учтена</x:v>
      </x:c>
      <x:c r="P148" s="10"/>
      <x:c r="Q148" s="18" t="str">
        <x:v>Бюджетная оценка автора</x:v>
      </x:c>
      <x:c r="R148" s="18" t="str"/>
    </x:row>
    <x:row r="149" ht="44" customHeight="1">
      <x:c r="A149" s="10" t="str">
        <x:v>A2.2</x:v>
      </x:c>
      <x:c r="B149" s="10" t="str">
        <x:v>A2</x:v>
      </x:c>
      <x:c r="C149" s="11" t="str">
        <x:v>Помещение</x:v>
      </x:c>
      <x:c r="D149" s="11" t="str">
        <x:v>Заземление стоек</x:v>
      </x:c>
      <x:c r="E149" s="11" t="str">
        <x:v>Шина, перемычки, наконечники</x:v>
      </x:c>
      <x:c r="F149" s="14" t="n">
        <x:v>1</x:v>
      </x:c>
      <x:c r="G149" s="3" t="str">
        <x:v>к-т</x:v>
      </x:c>
      <x:c r="H149" s="15" t="n">
        <x:v>80</x:v>
      </x:c>
      <x:c r="I149" s="15" t="n">
        <x:v>220</x:v>
      </x:c>
      <x:c r="J149" s="16" t="n">
        <x:f>IF(AND(ISNUMBER(F149),ISNUMBER(H149)),F149*H149,"")</x:f>
        <x:v>80</x:v>
      </x:c>
      <x:c r="K149" s="16" t="n">
        <x:f>IF(AND(ISNUMBER(F149),ISNUMBER(I149)),F149*I149,"")</x:f>
        <x:v>220</x:v>
      </x:c>
      <x:c r="L149" s="11" t="str">
        <x:v>Купить</x:v>
      </x:c>
      <x:c r="M149" s="11" t="str"/>
      <x:c r="N149" s="11" t="str">
        <x:v>Бюджетная оценка на 03.10.2026. Источник подтверждает характеристики, а не цену.</x:v>
      </x:c>
      <x:c r="O149" s="11" t="str">
        <x:f>IF(C149="Опционально","Вне итога",IF(AND(ISNUMBER(F149),ISNUMBER(H149),ISNUMBER(I149),F149&gt;0,H149&gt;=0,I149&gt;=H149),"Цена учтена","Уточнить цену/количество"))</x:f>
        <x:v>Цена учтена</x:v>
      </x:c>
      <x:c r="P149" s="10"/>
      <x:c r="Q149" s="18" t="str">
        <x:v>Бюджетная оценка автора</x:v>
      </x:c>
      <x:c r="R149" s="18" t="str"/>
    </x:row>
    <x:row r="150" ht="61" customHeight="1">
      <x:c r="A150" s="10" t="str">
        <x:v>A2.2</x:v>
      </x:c>
      <x:c r="B150" s="10" t="str">
        <x:v>A2</x:v>
      </x:c>
      <x:c r="C150" s="11" t="str">
        <x:v>Помещение</x:v>
      </x:c>
      <x:c r="D150" s="11" t="str">
        <x:v>Источник бесперебойного питания</x:v>
      </x:c>
      <x:c r="E150" s="11" t="str">
        <x:v>Онлайн ИБП 20kVA. Активная мощность ≥15kW</x:v>
      </x:c>
      <x:c r="F150" s="14" t="n">
        <x:v>1</x:v>
      </x:c>
      <x:c r="G150" s="3" t="str">
        <x:v>шт</x:v>
      </x:c>
      <x:c r="H150" s="15" t="n">
        <x:v>8000</x:v>
      </x:c>
      <x:c r="I150" s="15" t="n">
        <x:v>18000</x:v>
      </x:c>
      <x:c r="J150" s="16" t="n">
        <x:f>IF(AND(ISNUMBER(F150),ISNUMBER(H150)),F150*H150,"")</x:f>
        <x:v>8000</x:v>
      </x:c>
      <x:c r="K150" s="16" t="n">
        <x:f>IF(AND(ISNUMBER(F150),ISNUMBER(I150)),F150*I150,"")</x:f>
        <x:v>18000</x:v>
      </x:c>
      <x:c r="L150" s="11" t="str">
        <x:v>Купить</x:v>
      </x:c>
      <x:c r="M150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150" s="11" t="str">
        <x:v>Бюджетная оценка на 03.10.2026. Источник подтверждает характеристики, а не цену.</x:v>
      </x:c>
      <x:c r="O150" s="11" t="str">
        <x:f>IF(C150="Опционально","Вне итога",IF(AND(ISNUMBER(F150),ISNUMBER(H150),ISNUMBER(I150),F150&gt;0,H150&gt;=0,I150&gt;=H150),"Цена учтена","Уточнить цену/количество"))</x:f>
        <x:v>Цена учтена</x:v>
      </x:c>
      <x:c r="P150" s="10"/>
      <x:c r="Q150" s="18" t="str">
        <x:v>Schneider: Easy UPS 3S Pro, 400 В</x:v>
      </x:c>
      <x:c r="R150" s="18" t="str">
        <x:v>https://www.productinfo.schneider-electric.com/easyups3s_pro_iec/990-66229-easy-ups-3s-pro-for-external-batteries-installation/English/990-66229B_EN.pdf</x:v>
      </x:c>
    </x:row>
    <x:row r="151" ht="61" customHeight="1">
      <x:c r="A151" s="10" t="str">
        <x:v>A2.2</x:v>
      </x:c>
      <x:c r="B151" s="10" t="str">
        <x:v>A2</x:v>
      </x:c>
      <x:c r="C151" s="11" t="str">
        <x:v>Помещение</x:v>
      </x:c>
      <x:c r="D151" s="11" t="str">
        <x:v>Батареи и шкаф батарей</x:v>
      </x:c>
      <x:c r="E151" s="11" t="str">
        <x:v>Внешний комплект, 5–10 минут при нагрузке 12kW</x:v>
      </x:c>
      <x:c r="F151" s="14" t="n">
        <x:v>1</x:v>
      </x:c>
      <x:c r="G151" s="3" t="str">
        <x:v>к-т</x:v>
      </x:c>
      <x:c r="H151" s="15" t="n">
        <x:v>4200</x:v>
      </x:c>
      <x:c r="I151" s="15" t="n">
        <x:v>10200</x:v>
      </x:c>
      <x:c r="J151" s="16" t="n">
        <x:f>IF(AND(ISNUMBER(F151),ISNUMBER(H151)),F151*H151,"")</x:f>
        <x:v>4200</x:v>
      </x:c>
      <x:c r="K151" s="16" t="n">
        <x:f>IF(AND(ISNUMBER(F151),ISNUMBER(I151)),F151*I151,"")</x:f>
        <x:v>10200</x:v>
      </x:c>
      <x:c r="L151" s="11" t="str">
        <x:v>Купить</x:v>
      </x:c>
      <x:c r="M151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151" s="11" t="str">
        <x:v>Бюджетная оценка на 03.10.2026. Источник подтверждает характеристики, а не цену.</x:v>
      </x:c>
      <x:c r="O151" s="11" t="str">
        <x:f>IF(C151="Опционально","Вне итога",IF(AND(ISNUMBER(F151),ISNUMBER(H151),ISNUMBER(I151),F151&gt;0,H151&gt;=0,I151&gt;=H151),"Цена учтена","Уточнить цену/количество"))</x:f>
        <x:v>Цена учтена</x:v>
      </x:c>
      <x:c r="P151" s="10"/>
      <x:c r="Q151" s="18" t="str">
        <x:v>Бюджетная оценка автора</x:v>
      </x:c>
      <x:c r="R151" s="18" t="str"/>
    </x:row>
    <x:row r="152" ht="44" customHeight="1">
      <x:c r="A152" s="10" t="str">
        <x:v>A2.2</x:v>
      </x:c>
      <x:c r="B152" s="10" t="str">
        <x:v>A2</x:v>
      </x:c>
      <x:c r="C152" s="11" t="str">
        <x:v>Помещение</x:v>
      </x:c>
      <x:c r="D152" s="11" t="str">
        <x:v>Сервисный обход ИБП</x:v>
      </x:c>
      <x:c r="E152" s="11" t="str">
        <x:v>Внешний maintenance bypass и кабели подключения</x:v>
      </x:c>
      <x:c r="F152" s="14" t="n">
        <x:v>1</x:v>
      </x:c>
      <x:c r="G152" s="3" t="str">
        <x:v>к-т</x:v>
      </x:c>
      <x:c r="H152" s="15" t="n">
        <x:v>1000</x:v>
      </x:c>
      <x:c r="I152" s="15" t="n">
        <x:v>4000</x:v>
      </x:c>
      <x:c r="J152" s="16" t="n">
        <x:f>IF(AND(ISNUMBER(F152),ISNUMBER(H152)),F152*H152,"")</x:f>
        <x:v>1000</x:v>
      </x:c>
      <x:c r="K152" s="16" t="n">
        <x:f>IF(AND(ISNUMBER(F152),ISNUMBER(I152)),F152*I152,"")</x:f>
        <x:v>4000</x:v>
      </x:c>
      <x:c r="L152" s="11" t="str">
        <x:v>Купить</x:v>
      </x:c>
      <x:c r="M152" s="11" t="str">
        <x:v>Позволяет обслуживать ИБП. Тип подключения согласует электрик.</x:v>
      </x:c>
      <x:c r="N152" s="11" t="str">
        <x:v>Бюджетная оценка на 03.10.2026. Источник подтверждает характеристики, а не цену.</x:v>
      </x:c>
      <x:c r="O152" s="11" t="str">
        <x:f>IF(C152="Опционально","Вне итога",IF(AND(ISNUMBER(F152),ISNUMBER(H152),ISNUMBER(I152),F152&gt;0,H152&gt;=0,I152&gt;=H152),"Цена учтена","Уточнить цену/количество"))</x:f>
        <x:v>Цена учтена</x:v>
      </x:c>
      <x:c r="P152" s="10"/>
      <x:c r="Q152" s="18" t="str">
        <x:v>Бюджетная оценка автора</x:v>
      </x:c>
      <x:c r="R152" s="18" t="str"/>
    </x:row>
    <x:row r="153" ht="44" customHeight="1">
      <x:c r="A153" s="10" t="str">
        <x:v>A2.2</x:v>
      </x:c>
      <x:c r="B153" s="10" t="str">
        <x:v>A2</x:v>
      </x:c>
      <x:c r="C153" s="11" t="str">
        <x:v>Помещение</x:v>
      </x:c>
      <x:c r="D153" s="11" t="str">
        <x:v>Распределители питания в стойках</x:v>
      </x:c>
      <x:c r="E153" s="11" t="str">
        <x:v>2 PDU на стойку. Для &gt;8kW: 3-фазные 400V 32/63A, выходы C19 по OEM</x:v>
      </x:c>
      <x:c r="F153" s="14" t="n">
        <x:v>2</x:v>
      </x:c>
      <x:c r="G153" s="3" t="str">
        <x:v>шт</x:v>
      </x:c>
      <x:c r="H153" s="15" t="n">
        <x:v>350</x:v>
      </x:c>
      <x:c r="I153" s="15" t="n">
        <x:v>1500</x:v>
      </x:c>
      <x:c r="J153" s="16" t="n">
        <x:f>IF(AND(ISNUMBER(F153),ISNUMBER(H153)),F153*H153,"")</x:f>
        <x:v>700</x:v>
      </x:c>
      <x:c r="K153" s="16" t="n">
        <x:f>IF(AND(ISNUMBER(F153),ISNUMBER(I153)),F153*I153,"")</x:f>
        <x:v>3000</x:v>
      </x:c>
      <x:c r="L153" s="11" t="str">
        <x:v>Купить</x:v>
      </x:c>
      <x:c r="M153" s="11" t="str">
        <x:v>Число и номинал розеток уточнить по комплекту шнуров. Два PDU от одного ИБП не образуют независимые электровводы.</x:v>
      </x:c>
      <x:c r="N153" s="11" t="str">
        <x:v>Бюджетная оценка на 03.10.2026. Источник подтверждает характеристики, а не цену.</x:v>
      </x:c>
      <x:c r="O153" s="11" t="str">
        <x:f>IF(C153="Опционально","Вне итога",IF(AND(ISNUMBER(F153),ISNUMBER(H153),ISNUMBER(I153),F153&gt;0,H153&gt;=0,I153&gt;=H153),"Цена учтена","Уточнить цену/количество"))</x:f>
        <x:v>Цена учтена</x:v>
      </x:c>
      <x:c r="P153" s="10"/>
      <x:c r="Q153" s="18" t="str">
        <x:v>Бюджетная оценка автора</x:v>
      </x:c>
      <x:c r="R153" s="18" t="str"/>
    </x:row>
    <x:row r="154" ht="44" customHeight="1">
      <x:c r="A154" s="10" t="str">
        <x:v>A2.2</x:v>
      </x:c>
      <x:c r="B154" s="10" t="str">
        <x:v>A2</x:v>
      </x:c>
      <x:c r="C154" s="11" t="str">
        <x:v>Помещение</x:v>
      </x:c>
      <x:c r="D154" s="11" t="str">
        <x:v>Электрощит помещения</x:v>
      </x:c>
      <x:c r="E154" s="11" t="str">
        <x:v>Вводной выключатель, отдельные линии IT и охлаждения, УЗИП, учёт, защитные устройства</x:v>
      </x:c>
      <x:c r="F154" s="14" t="n">
        <x:v>1</x:v>
      </x:c>
      <x:c r="G154" s="3" t="str">
        <x:v>к-т</x:v>
      </x:c>
      <x:c r="H154" s="15" t="n">
        <x:v>1800</x:v>
      </x:c>
      <x:c r="I154" s="15" t="n">
        <x:v>6000</x:v>
      </x:c>
      <x:c r="J154" s="16" t="n">
        <x:f>IF(AND(ISNUMBER(F154),ISNUMBER(H154)),F154*H154,"")</x:f>
        <x:v>1800</x:v>
      </x:c>
      <x:c r="K154" s="16" t="n">
        <x:f>IF(AND(ISNUMBER(F154),ISNUMBER(I154)),F154*I154,"")</x:f>
        <x:v>6000</x:v>
      </x:c>
      <x:c r="L154" s="11" t="str">
        <x:v>Купить</x:v>
      </x:c>
      <x:c r="M154" s="11" t="str">
        <x:v>Номиналы, селективность, УЗО и сечения определяются проектом. В цену включена комплектация щита.</x:v>
      </x:c>
      <x:c r="N154" s="11" t="str">
        <x:v>Бюджетная оценка на 03.10.2026. Источник подтверждает характеристики, а не цену.</x:v>
      </x:c>
      <x:c r="O154" s="11" t="str">
        <x:f>IF(C154="Опционально","Вне итога",IF(AND(ISNUMBER(F154),ISNUMBER(H154),ISNUMBER(I154),F154&gt;0,H154&gt;=0,I154&gt;=H154),"Цена учтена","Уточнить цену/количество"))</x:f>
        <x:v>Цена учтена</x:v>
      </x:c>
      <x:c r="P154" s="10"/>
      <x:c r="Q154" s="18" t="str">
        <x:v>Бюджетная оценка автора</x:v>
      </x:c>
      <x:c r="R154" s="18" t="str"/>
    </x:row>
    <x:row r="155" ht="44" customHeight="1">
      <x:c r="A155" s="10" t="str">
        <x:v>A2.2</x:v>
      </x:c>
      <x:c r="B155" s="10" t="str">
        <x:v>A2</x:v>
      </x:c>
      <x:c r="C155" s="11" t="str">
        <x:v>Помещение</x:v>
      </x:c>
      <x:c r="D155" s="11" t="str">
        <x:v>Силовой кабель и прокладка до комнаты</x:v>
      </x:c>
      <x:c r="E155" s="11" t="str">
        <x:v>Кабель, лоток, вводы и крепления. Сечение по расчёту</x:v>
      </x:c>
      <x:c r="F155" s="14" t="n">
        <x:v>30</x:v>
      </x:c>
      <x:c r="G155" s="3" t="str">
        <x:v>м</x:v>
      </x:c>
      <x:c r="H155" s="15" t="n">
        <x:v>40</x:v>
      </x:c>
      <x:c r="I155" s="15" t="n">
        <x:v>100</x:v>
      </x:c>
      <x:c r="J155" s="16" t="n">
        <x:f>IF(AND(ISNUMBER(F155),ISNUMBER(H155)),F155*H155,"")</x:f>
        <x:v>1200</x:v>
      </x:c>
      <x:c r="K155" s="16" t="n">
        <x:f>IF(AND(ISNUMBER(F155),ISNUMBER(I155)),F155*I155,"")</x:f>
        <x:v>3000</x:v>
      </x:c>
      <x:c r="L155" s="11" t="str">
        <x:v>Купить</x:v>
      </x:c>
      <x:c r="M155" s="11" t="str">
        <x:v>Исходная трасса 30 м. Меняется после обмера. Не является готовым выбором сечения кабеля.</x:v>
      </x:c>
      <x:c r="N155" s="11" t="str">
        <x:v>Бюджетная оценка на 03.10.2026. Источник подтверждает характеристики, а не цену.</x:v>
      </x:c>
      <x:c r="O155" s="11" t="str">
        <x:f>IF(C155="Опционально","Вне итога",IF(AND(ISNUMBER(F155),ISNUMBER(H155),ISNUMBER(I155),F155&gt;0,H155&gt;=0,I155&gt;=H155),"Цена учтена","Уточнить цену/количество"))</x:f>
        <x:v>Цена учтена</x:v>
      </x:c>
      <x:c r="P155" s="10"/>
      <x:c r="Q155" s="18" t="str">
        <x:v>Бюджетная оценка автора</x:v>
      </x:c>
      <x:c r="R155" s="18" t="str"/>
    </x:row>
    <x:row r="156" ht="44" customHeight="1">
      <x:c r="A156" s="10" t="str">
        <x:v>A2.2</x:v>
      </x:c>
      <x:c r="B156" s="10" t="str">
        <x:v>A2</x:v>
      </x:c>
      <x:c r="C156" s="11" t="str">
        <x:v>Помещение</x:v>
      </x:c>
      <x:c r="D156" s="11" t="str">
        <x:v>Внутренние силовые линии</x:v>
      </x:c>
      <x:c r="E156" s="11" t="str">
        <x:v>Кабели от щита до ИБП/PDU и оборудования охлаждения</x:v>
      </x:c>
      <x:c r="F156" s="14" t="n">
        <x:v>15</x:v>
      </x:c>
      <x:c r="G156" s="3" t="str">
        <x:v>м</x:v>
      </x:c>
      <x:c r="H156" s="15" t="n">
        <x:v>25</x:v>
      </x:c>
      <x:c r="I156" s="15" t="n">
        <x:v>70</x:v>
      </x:c>
      <x:c r="J156" s="16" t="n">
        <x:f>IF(AND(ISNUMBER(F156),ISNUMBER(H156)),F156*H156,"")</x:f>
        <x:v>375</x:v>
      </x:c>
      <x:c r="K156" s="16" t="n">
        <x:f>IF(AND(ISNUMBER(F156),ISNUMBER(I156)),F156*I156,"")</x:f>
        <x:v>1050</x:v>
      </x:c>
      <x:c r="L156" s="11" t="str">
        <x:v>Купить</x:v>
      </x:c>
      <x:c r="M156" s="11" t="str">
        <x:v>Исходные длины. Наконечники, разъёмы и крепёж учтены в строке расходников.</x:v>
      </x:c>
      <x:c r="N156" s="11" t="str">
        <x:v>Бюджетная оценка на 03.10.2026. Источник подтверждает характеристики, а не цену.</x:v>
      </x:c>
      <x:c r="O156" s="11" t="str">
        <x:f>IF(C156="Опционально","Вне итога",IF(AND(ISNUMBER(F156),ISNUMBER(H156),ISNUMBER(I156),F156&gt;0,H156&gt;=0,I156&gt;=H156),"Цена учтена","Уточнить цену/количество"))</x:f>
        <x:v>Цена учтена</x:v>
      </x:c>
      <x:c r="P156" s="10"/>
      <x:c r="Q156" s="18" t="str">
        <x:v>Бюджетная оценка автора</x:v>
      </x:c>
      <x:c r="R156" s="18" t="str"/>
    </x:row>
    <x:row r="157" ht="61" customHeight="1">
      <x:c r="A157" s="10" t="str">
        <x:v>A2.2</x:v>
      </x:c>
      <x:c r="B157" s="10" t="str">
        <x:v>A2</x:v>
      </x:c>
      <x:c r="C157" s="11" t="str">
        <x:v>Помещение</x:v>
      </x:c>
      <x:c r="D157" s="11" t="str">
        <x:v>Резерв на увеличение доступной мощности</x:v>
      </x:c>
      <x:c r="E157" s="11" t="str">
        <x:v>Техническое присоединение/изменение ввода, если существующей мощности не хватает</x:v>
      </x:c>
      <x:c r="F157" s="14" t="n">
        <x:v>1</x:v>
      </x:c>
      <x:c r="G157" s="3" t="str">
        <x:v>резерв</x:v>
      </x:c>
      <x:c r="H157" s="15" t="n">
        <x:v>0</x:v>
      </x:c>
      <x:c r="I157" s="15" t="n">
        <x:v>20000</x:v>
      </x:c>
      <x:c r="J157" s="16" t="n">
        <x:f>IF(AND(ISNUMBER(F157),ISNUMBER(H157)),F157*H157,"")</x:f>
        <x:v>0</x:v>
      </x:c>
      <x:c r="K157" s="16" t="n">
        <x:f>IF(AND(ISNUMBER(F157),ISNUMBER(I157)),F157*I157,"")</x:f>
        <x:v>20000</x:v>
      </x:c>
      <x:c r="L157" s="11" t="str">
        <x:v>Резерв</x:v>
      </x:c>
      <x:c r="M157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157" s="11" t="str">
        <x:v>Бюджетная оценка на 03.10.2026. Источник подтверждает характеристики, а не цену.</x:v>
      </x:c>
      <x:c r="O157" s="11" t="str">
        <x:f>IF(C157="Опционально","Вне итога",IF(AND(ISNUMBER(F157),ISNUMBER(H157),ISNUMBER(I157),F157&gt;0,H157&gt;=0,I157&gt;=H157),"Цена учтена","Уточнить цену/количество"))</x:f>
        <x:v>Цена учтена</x:v>
      </x:c>
      <x:c r="P157" s="10"/>
      <x:c r="Q157" s="18" t="str">
        <x:v>Бюджетная оценка автора</x:v>
      </x:c>
      <x:c r="R157" s="18" t="str"/>
    </x:row>
    <x:row r="158" ht="61" customHeight="1">
      <x:c r="A158" s="10" t="str">
        <x:v>A2.2</x:v>
      </x:c>
      <x:c r="B158" s="10" t="str">
        <x:v>A2</x:v>
      </x:c>
      <x:c r="C158" s="11" t="str">
        <x:v>Помещение</x:v>
      </x:c>
      <x:c r="D158" s="11" t="str">
        <x:v>Постоянное охлаждение комнаты</x:v>
      </x:c>
      <x:c r="E158" s="11" t="str">
        <x:v>2 установка(и), суммарно ≥16kW холода. Работа 24/7</x:v>
      </x:c>
      <x:c r="F158" s="14" t="n">
        <x:v>2</x:v>
      </x:c>
      <x:c r="G158" s="3" t="str">
        <x:v>шт</x:v>
      </x:c>
      <x:c r="H158" s="15" t="n">
        <x:v>2800</x:v>
      </x:c>
      <x:c r="I158" s="15" t="n">
        <x:v>6800</x:v>
      </x:c>
      <x:c r="J158" s="16" t="n">
        <x:f>IF(AND(ISNUMBER(F158),ISNUMBER(H158)),F158*H158,"")</x:f>
        <x:v>5600</x:v>
      </x:c>
      <x:c r="K158" s="16" t="n">
        <x:f>IF(AND(ISNUMBER(F158),ISNUMBER(I158)),F158*I158,"")</x:f>
        <x:v>13600</x:v>
      </x:c>
      <x:c r="L158" s="11" t="str">
        <x:v>Купить</x:v>
      </x:c>
      <x:c r="M158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158" s="11" t="str">
        <x:v>Бюджетная оценка на 03.10.2026. Источник подтверждает характеристики, а не цену.</x:v>
      </x:c>
      <x:c r="O158" s="11" t="str">
        <x:f>IF(C158="Опционально","Вне итога",IF(AND(ISNUMBER(F158),ISNUMBER(H158),ISNUMBER(I158),F158&gt;0,H158&gt;=0,I158&gt;=H158),"Цена учтена","Уточнить цену/количество"))</x:f>
        <x:v>Цена учтена</x:v>
      </x:c>
      <x:c r="P158" s="10"/>
      <x:c r="Q158" s="18" t="str">
        <x:v>Бюджетная оценка автора</x:v>
      </x:c>
      <x:c r="R158" s="18" t="str"/>
    </x:row>
    <x:row r="159" ht="44" customHeight="1">
      <x:c r="A159" s="10" t="str">
        <x:v>A2.2</x:v>
      </x:c>
      <x:c r="B159" s="10" t="str">
        <x:v>A2</x:v>
      </x:c>
      <x:c r="C159" s="11" t="str">
        <x:v>Помещение</x:v>
      </x:c>
      <x:c r="D159" s="11" t="str">
        <x:v>Трассы охлаждения и дренаж</x:v>
      </x:c>
      <x:c r="E159" s="11" t="str">
        <x:v>Подача/обратка или фреон, теплоизоляция, отвод конденсата, кронштейны</x:v>
      </x:c>
      <x:c r="F159" s="14" t="n">
        <x:v>40</x:v>
      </x:c>
      <x:c r="G159" s="3" t="str">
        <x:v>м</x:v>
      </x:c>
      <x:c r="H159" s="15" t="n">
        <x:v>25</x:v>
      </x:c>
      <x:c r="I159" s="15" t="n">
        <x:v>65</x:v>
      </x:c>
      <x:c r="J159" s="16" t="n">
        <x:f>IF(AND(ISNUMBER(F159),ISNUMBER(H159)),F159*H159,"")</x:f>
        <x:v>1000</x:v>
      </x:c>
      <x:c r="K159" s="16" t="n">
        <x:f>IF(AND(ISNUMBER(F159),ISNUMBER(I159)),F159*I159,"")</x:f>
        <x:v>2600</x:v>
      </x:c>
      <x:c r="L159" s="11" t="str">
        <x:v>Купить</x:v>
      </x:c>
      <x:c r="M159" s="11" t="str">
        <x:v>20 м на установку как исходная длина. Проверить допустимую длину и перепад высот.</x:v>
      </x:c>
      <x:c r="N159" s="11" t="str">
        <x:v>Бюджетная оценка на 03.10.2026. Источник подтверждает характеристики, а не цену.</x:v>
      </x:c>
      <x:c r="O159" s="11" t="str">
        <x:f>IF(C159="Опционально","Вне итога",IF(AND(ISNUMBER(F159),ISNUMBER(H159),ISNUMBER(I159),F159&gt;0,H159&gt;=0,I159&gt;=H159),"Цена учтена","Уточнить цену/количество"))</x:f>
        <x:v>Цена учтена</x:v>
      </x:c>
      <x:c r="P159" s="10"/>
      <x:c r="Q159" s="18" t="str">
        <x:v>Бюджетная оценка автора</x:v>
      </x:c>
      <x:c r="R159" s="18" t="str"/>
    </x:row>
    <x:row r="160" ht="44" customHeight="1">
      <x:c r="A160" s="10" t="str">
        <x:v>A2.2</x:v>
      </x:c>
      <x:c r="B160" s="10" t="str">
        <x:v>A2</x:v>
      </x:c>
      <x:c r="C160" s="11" t="str">
        <x:v>Помещение</x:v>
      </x:c>
      <x:c r="D160" s="11" t="str">
        <x:v>Монтаж и настройка охлаждения</x:v>
      </x:c>
      <x:c r="E160" s="11" t="str">
        <x:v>Установка наружных блоков, вакуумирование/заправка, настройка 24/7</x:v>
      </x:c>
      <x:c r="F160" s="14" t="n">
        <x:v>2</x:v>
      </x:c>
      <x:c r="G160" s="3" t="str">
        <x:v>усл</x:v>
      </x:c>
      <x:c r="H160" s="15" t="n">
        <x:v>600</x:v>
      </x:c>
      <x:c r="I160" s="15" t="n">
        <x:v>1800</x:v>
      </x:c>
      <x:c r="J160" s="16" t="n">
        <x:f>IF(AND(ISNUMBER(F160),ISNUMBER(H160)),F160*H160,"")</x:f>
        <x:v>1200</x:v>
      </x:c>
      <x:c r="K160" s="16" t="n">
        <x:f>IF(AND(ISNUMBER(F160),ISNUMBER(I160)),F160*I160,"")</x:f>
        <x:v>3600</x:v>
      </x:c>
      <x:c r="L160" s="11" t="str">
        <x:v>Купить</x:v>
      </x:c>
      <x:c r="M160" s="11" t="str"/>
      <x:c r="N160" s="11" t="str">
        <x:v>Бюджетная оценка на 03.10.2026. Источник подтверждает характеристики, а не цену.</x:v>
      </x:c>
      <x:c r="O160" s="11" t="str">
        <x:f>IF(C160="Опционально","Вне итога",IF(AND(ISNUMBER(F160),ISNUMBER(H160),ISNUMBER(I160),F160&gt;0,H160&gt;=0,I160&gt;=H160),"Цена учтена","Уточнить цену/количество"))</x:f>
        <x:v>Цена учтена</x:v>
      </x:c>
      <x:c r="P160" s="10"/>
      <x:c r="Q160" s="18" t="str">
        <x:v>Бюджетная оценка автора</x:v>
      </x:c>
      <x:c r="R160" s="18" t="str"/>
    </x:row>
    <x:row r="161" ht="44" customHeight="1">
      <x:c r="A161" s="10" t="str">
        <x:v>A2.2</x:v>
      </x:c>
      <x:c r="B161" s="10" t="str">
        <x:v>A2</x:v>
      </x:c>
      <x:c r="C161" s="11" t="str">
        <x:v>Помещение</x:v>
      </x:c>
      <x:c r="D161" s="11" t="str">
        <x:v>Разделение холодного и горячего воздуха</x:v>
      </x:c>
      <x:c r="E161" s="11" t="str">
        <x:v>Направление потока, панели/изоляция, проект размещения</x:v>
      </x:c>
      <x:c r="F161" s="14" t="n">
        <x:v>1</x:v>
      </x:c>
      <x:c r="G161" s="3" t="str">
        <x:v>к-т</x:v>
      </x:c>
      <x:c r="H161" s="15" t="n">
        <x:v>1200</x:v>
      </x:c>
      <x:c r="I161" s="15" t="n">
        <x:v>4500</x:v>
      </x:c>
      <x:c r="J161" s="16" t="n">
        <x:f>IF(AND(ISNUMBER(F161),ISNUMBER(H161)),F161*H161,"")</x:f>
        <x:v>1200</x:v>
      </x:c>
      <x:c r="K161" s="16" t="n">
        <x:f>IF(AND(ISNUMBER(F161),ISNUMBER(I161)),F161*I161,"")</x:f>
        <x:v>4500</x:v>
      </x:c>
      <x:c r="L161" s="11" t="str">
        <x:v>Купить</x:v>
      </x:c>
      <x:c r="M161" s="11" t="str">
        <x:v>Не закрывать выходы горячего воздуха. Обслуживание и противопожарные проходы сохранить.</x:v>
      </x:c>
      <x:c r="N161" s="11" t="str">
        <x:v>Бюджетная оценка на 03.10.2026. Источник подтверждает характеристики, а не цену.</x:v>
      </x:c>
      <x:c r="O161" s="11" t="str">
        <x:f>IF(C161="Опционально","Вне итога",IF(AND(ISNUMBER(F161),ISNUMBER(H161),ISNUMBER(I161),F161&gt;0,H161&gt;=0,I161&gt;=H161),"Цена учтена","Уточнить цену/количество"))</x:f>
        <x:v>Цена учтена</x:v>
      </x:c>
      <x:c r="P161" s="10"/>
      <x:c r="Q161" s="18" t="str">
        <x:v>Бюджетная оценка автора</x:v>
      </x:c>
      <x:c r="R161" s="18" t="str"/>
    </x:row>
    <x:row r="162" ht="44" customHeight="1">
      <x:c r="A162" s="10" t="str">
        <x:v>A2.2</x:v>
      </x:c>
      <x:c r="B162" s="10" t="str">
        <x:v>A2</x:v>
      </x:c>
      <x:c r="C162" s="11" t="str">
        <x:v>Помещение</x:v>
      </x:c>
      <x:c r="D162" s="11" t="str">
        <x:v>Вентиляция и уплотнение вводов</x:v>
      </x:c>
      <x:c r="E162" s="11" t="str">
        <x:v>Регулируемая вентиляция, решётки/фильтры, герметизация проходок</x:v>
      </x:c>
      <x:c r="F162" s="14" t="n">
        <x:v>1</x:v>
      </x:c>
      <x:c r="G162" s="3" t="str">
        <x:v>к-т</x:v>
      </x:c>
      <x:c r="H162" s="15" t="n">
        <x:v>800</x:v>
      </x:c>
      <x:c r="I162" s="15" t="n">
        <x:v>3500</x:v>
      </x:c>
      <x:c r="J162" s="16" t="n">
        <x:f>IF(AND(ISNUMBER(F162),ISNUMBER(H162)),F162*H162,"")</x:f>
        <x:v>800</x:v>
      </x:c>
      <x:c r="K162" s="16" t="n">
        <x:f>IF(AND(ISNUMBER(F162),ISNUMBER(I162)),F162*I162,"")</x:f>
        <x:v>3500</x:v>
      </x:c>
      <x:c r="L162" s="11" t="str">
        <x:v>Купить</x:v>
      </x:c>
      <x:c r="M162" s="11" t="str">
        <x:v>Кондиционер не обеспечивает приток воздуха сам по себе. Решение согласуется с расчётом охлаждения.</x:v>
      </x:c>
      <x:c r="N162" s="11" t="str">
        <x:v>Бюджетная оценка на 03.10.2026. Источник подтверждает характеристики, а не цену.</x:v>
      </x:c>
      <x:c r="O162" s="11" t="str">
        <x:f>IF(C162="Опционально","Вне итога",IF(AND(ISNUMBER(F162),ISNUMBER(H162),ISNUMBER(I162),F162&gt;0,H162&gt;=0,I162&gt;=H162),"Цена учтена","Уточнить цену/количество"))</x:f>
        <x:v>Цена учтена</x:v>
      </x:c>
      <x:c r="P162" s="10"/>
      <x:c r="Q162" s="18" t="str">
        <x:v>Бюджетная оценка автора</x:v>
      </x:c>
      <x:c r="R162" s="18" t="str"/>
    </x:row>
    <x:row r="163" ht="44" customHeight="1">
      <x:c r="A163" s="10" t="str">
        <x:v>A2.2</x:v>
      </x:c>
      <x:c r="B163" s="10" t="str">
        <x:v>A2</x:v>
      </x:c>
      <x:c r="C163" s="11" t="str">
        <x:v>Помещение</x:v>
      </x:c>
      <x:c r="D163" s="11" t="str">
        <x:v>Пожарная сигнализация</x:v>
      </x:c>
      <x:c r="E163" s="11" t="str">
        <x:v>Датчик дыма, подключение к существующей системе или автономный комплект</x:v>
      </x:c>
      <x:c r="F163" s="14" t="n">
        <x:v>1</x:v>
      </x:c>
      <x:c r="G163" s="3" t="str">
        <x:v>к-т</x:v>
      </x:c>
      <x:c r="H163" s="15" t="n">
        <x:v>150</x:v>
      </x:c>
      <x:c r="I163" s="15" t="n">
        <x:v>700</x:v>
      </x:c>
      <x:c r="J163" s="16" t="n">
        <x:f>IF(AND(ISNUMBER(F163),ISNUMBER(H163)),F163*H163,"")</x:f>
        <x:v>150</x:v>
      </x:c>
      <x:c r="K163" s="16" t="n">
        <x:f>IF(AND(ISNUMBER(F163),ISNUMBER(I163)),F163*I163,"")</x:f>
        <x:v>700</x:v>
      </x:c>
      <x:c r="L163" s="11" t="str">
        <x:v>Купить</x:v>
      </x:c>
      <x:c r="M163" s="11" t="str"/>
      <x:c r="N163" s="11" t="str">
        <x:v>Бюджетная оценка на 03.10.2026. Источник подтверждает характеристики, а не цену.</x:v>
      </x:c>
      <x:c r="O163" s="11" t="str">
        <x:f>IF(C163="Опционально","Вне итога",IF(AND(ISNUMBER(F163),ISNUMBER(H163),ISNUMBER(I163),F163&gt;0,H163&gt;=0,I163&gt;=H163),"Цена учтена","Уточнить цену/количество"))</x:f>
        <x:v>Цена учтена</x:v>
      </x:c>
      <x:c r="P163" s="10"/>
      <x:c r="Q163" s="18" t="str">
        <x:v>Бюджетная оценка автора</x:v>
      </x:c>
      <x:c r="R163" s="18" t="str"/>
    </x:row>
    <x:row r="164" ht="44" customHeight="1">
      <x:c r="A164" s="10" t="str">
        <x:v>A2.2</x:v>
      </x:c>
      <x:c r="B164" s="10" t="str">
        <x:v>A2</x:v>
      </x:c>
      <x:c r="C164" s="11" t="str">
        <x:v>Помещение</x:v>
      </x:c>
      <x:c r="D164" s="11" t="str">
        <x:v>Огнетушители и обозначения</x:v>
      </x:c>
      <x:c r="E164" s="11" t="str">
        <x:v>2 подходящих для электрооборудования огнетушителя, указатели</x:v>
      </x:c>
      <x:c r="F164" s="14" t="n">
        <x:v>1</x:v>
      </x:c>
      <x:c r="G164" s="3" t="str">
        <x:v>к-т</x:v>
      </x:c>
      <x:c r="H164" s="15" t="n">
        <x:v>140</x:v>
      </x:c>
      <x:c r="I164" s="15" t="n">
        <x:v>400</x:v>
      </x:c>
      <x:c r="J164" s="16" t="n">
        <x:f>IF(AND(ISNUMBER(F164),ISNUMBER(H164)),F164*H164,"")</x:f>
        <x:v>140</x:v>
      </x:c>
      <x:c r="K164" s="16" t="n">
        <x:f>IF(AND(ISNUMBER(F164),ISNUMBER(I164)),F164*I164,"")</x:f>
        <x:v>400</x:v>
      </x:c>
      <x:c r="L164" s="11" t="str">
        <x:v>Купить</x:v>
      </x:c>
      <x:c r="M164" s="11" t="str">
        <x:v>Тип и размещение определяет местный проект помещения.</x:v>
      </x:c>
      <x:c r="N164" s="11" t="str">
        <x:v>Бюджетная оценка на 03.10.2026. Источник подтверждает характеристики, а не цену.</x:v>
      </x:c>
      <x:c r="O164" s="11" t="str">
        <x:f>IF(C164="Опционально","Вне итога",IF(AND(ISNUMBER(F164),ISNUMBER(H164),ISNUMBER(I164),F164&gt;0,H164&gt;=0,I164&gt;=H164),"Цена учтена","Уточнить цену/количество"))</x:f>
        <x:v>Цена учтена</x:v>
      </x:c>
      <x:c r="P164" s="10"/>
      <x:c r="Q164" s="18" t="str">
        <x:v>Бюджетная оценка автора</x:v>
      </x:c>
      <x:c r="R164" s="18" t="str"/>
    </x:row>
    <x:row r="165" ht="44" customHeight="1">
      <x:c r="A165" s="10" t="str">
        <x:v>A2.2</x:v>
      </x:c>
      <x:c r="B165" s="10" t="str">
        <x:v>A2</x:v>
      </x:c>
      <x:c r="C165" s="11" t="str">
        <x:v>Помещение</x:v>
      </x:c>
      <x:c r="D165" s="11" t="str">
        <x:v>Контроль температуры и влажности</x:v>
      </x:c>
      <x:c r="E165" s="11" t="str">
        <x:v>Сетевой датчик с 2–4 внешними зондами и уведомлением</x:v>
      </x:c>
      <x:c r="F165" s="14" t="n">
        <x:v>1</x:v>
      </x:c>
      <x:c r="G165" s="3" t="str">
        <x:v>к-т</x:v>
      </x:c>
      <x:c r="H165" s="15" t="n">
        <x:v>150</x:v>
      </x:c>
      <x:c r="I165" s="15" t="n">
        <x:v>600</x:v>
      </x:c>
      <x:c r="J165" s="16" t="n">
        <x:f>IF(AND(ISNUMBER(F165),ISNUMBER(H165)),F165*H165,"")</x:f>
        <x:v>150</x:v>
      </x:c>
      <x:c r="K165" s="16" t="n">
        <x:f>IF(AND(ISNUMBER(F165),ISNUMBER(I165)),F165*I165,"")</x:f>
        <x:v>600</x:v>
      </x:c>
      <x:c r="L165" s="11" t="str">
        <x:v>Купить</x:v>
      </x:c>
      <x:c r="M165" s="11" t="str">
        <x:v>Настроить аварийное завершение работы при перегреве/сбое охлаждения.</x:v>
      </x:c>
      <x:c r="N165" s="11" t="str">
        <x:v>Бюджетная оценка на 03.10.2026. Источник подтверждает характеристики, а не цену.</x:v>
      </x:c>
      <x:c r="O165" s="11" t="str">
        <x:f>IF(C165="Опционально","Вне итога",IF(AND(ISNUMBER(F165),ISNUMBER(H165),ISNUMBER(I165),F165&gt;0,H165&gt;=0,I165&gt;=H165),"Цена учтена","Уточнить цену/количество"))</x:f>
        <x:v>Цена учтена</x:v>
      </x:c>
      <x:c r="P165" s="10"/>
      <x:c r="Q165" s="18" t="str">
        <x:v>Бюджетная оценка автора</x:v>
      </x:c>
      <x:c r="R165" s="18" t="str"/>
    </x:row>
    <x:row r="166" ht="44" customHeight="1">
      <x:c r="A166" s="10" t="str">
        <x:v>A2.2</x:v>
      </x:c>
      <x:c r="B166" s="10" t="str">
        <x:v>A2</x:v>
      </x:c>
      <x:c r="C166" s="11" t="str">
        <x:v>Помещение</x:v>
      </x:c>
      <x:c r="D166" s="11" t="str">
        <x:v>Крепёж и мелкие расходники</x:v>
      </x:c>
      <x:c r="E166" s="11" t="str">
        <x:v>Наконечники, клеммы, маркировка, стяжки-липучки, вводы, запас кабеля</x:v>
      </x:c>
      <x:c r="F166" s="14" t="n">
        <x:v>1</x:v>
      </x:c>
      <x:c r="G166" s="3" t="str">
        <x:v>к-т</x:v>
      </x:c>
      <x:c r="H166" s="15" t="n">
        <x:v>500</x:v>
      </x:c>
      <x:c r="I166" s="15" t="n">
        <x:v>1800</x:v>
      </x:c>
      <x:c r="J166" s="16" t="n">
        <x:f>IF(AND(ISNUMBER(F166),ISNUMBER(H166)),F166*H166,"")</x:f>
        <x:v>500</x:v>
      </x:c>
      <x:c r="K166" s="16" t="n">
        <x:f>IF(AND(ISNUMBER(F166),ISNUMBER(I166)),F166*I166,"")</x:f>
        <x:v>1800</x:v>
      </x:c>
      <x:c r="L166" s="11" t="str">
        <x:v>Купить</x:v>
      </x:c>
      <x:c r="M166" s="11" t="str"/>
      <x:c r="N166" s="11" t="str">
        <x:v>Бюджетная оценка на 03.10.2026. Источник подтверждает характеристики, а не цену.</x:v>
      </x:c>
      <x:c r="O166" s="11" t="str">
        <x:f>IF(C166="Опционально","Вне итога",IF(AND(ISNUMBER(F166),ISNUMBER(H166),ISNUMBER(I166),F166&gt;0,H166&gt;=0,I166&gt;=H166),"Цена учтена","Уточнить цену/количество"))</x:f>
        <x:v>Цена учтена</x:v>
      </x:c>
      <x:c r="P166" s="10"/>
      <x:c r="Q166" s="18" t="str">
        <x:v>Бюджетная оценка автора</x:v>
      </x:c>
      <x:c r="R166" s="18" t="str"/>
    </x:row>
    <x:row r="167" ht="44" customHeight="1">
      <x:c r="A167" s="10" t="str">
        <x:v>A2.2</x:v>
      </x:c>
      <x:c r="B167" s="10" t="str">
        <x:v>A2</x:v>
      </x:c>
      <x:c r="C167" s="11" t="str">
        <x:v>Помещение</x:v>
      </x:c>
      <x:c r="D167" s="11" t="str">
        <x:v>Монтаж и измерения электрики</x:v>
      </x:c>
      <x:c r="E167" s="11" t="str">
        <x:v>Монтаж, проверка защит, заземления и нагрузочный тест</x:v>
      </x:c>
      <x:c r="F167" s="14" t="n">
        <x:v>1</x:v>
      </x:c>
      <x:c r="G167" s="3" t="str">
        <x:v>усл</x:v>
      </x:c>
      <x:c r="H167" s="15" t="n">
        <x:v>2500</x:v>
      </x:c>
      <x:c r="I167" s="15" t="n">
        <x:v>8000</x:v>
      </x:c>
      <x:c r="J167" s="16" t="n">
        <x:f>IF(AND(ISNUMBER(F167),ISNUMBER(H167)),F167*H167,"")</x:f>
        <x:v>2500</x:v>
      </x:c>
      <x:c r="K167" s="16" t="n">
        <x:f>IF(AND(ISNUMBER(F167),ISNUMBER(I167)),F167*I167,"")</x:f>
        <x:v>8000</x:v>
      </x:c>
      <x:c r="L167" s="11" t="str">
        <x:v>Купить</x:v>
      </x:c>
      <x:c r="M167" s="11" t="str"/>
      <x:c r="N167" s="11" t="str">
        <x:v>Бюджетная оценка на 03.10.2026. Источник подтверждает характеристики, а не цену.</x:v>
      </x:c>
      <x:c r="O167" s="11" t="str">
        <x:f>IF(C167="Опционально","Вне итога",IF(AND(ISNUMBER(F167),ISNUMBER(H167),ISNUMBER(I167),F167&gt;0,H167&gt;=0,I167&gt;=H167),"Цена учтена","Уточнить цену/количество"))</x:f>
        <x:v>Цена учтена</x:v>
      </x:c>
      <x:c r="P167" s="10"/>
      <x:c r="Q167" s="18" t="str">
        <x:v>Бюджетная оценка автора</x:v>
      </x:c>
      <x:c r="R167" s="18" t="str"/>
    </x:row>
    <x:row r="168" ht="44" customHeight="1">
      <x:c r="A168" s="10" t="str">
        <x:v>A2.2</x:v>
      </x:c>
      <x:c r="B168" s="10" t="str">
        <x:v>A2</x:v>
      </x:c>
      <x:c r="C168" s="11" t="str">
        <x:v>Помещение</x:v>
      </x:c>
      <x:c r="D168" s="11" t="str">
        <x:v>Доставка, разгрузка и занос</x:v>
      </x:c>
      <x:c r="E168" s="11" t="str">
        <x:v>Транспорт, такелаж, страховка перевозки</x:v>
      </x:c>
      <x:c r="F168" s="14" t="n">
        <x:v>1</x:v>
      </x:c>
      <x:c r="G168" s="3" t="str">
        <x:v>усл</x:v>
      </x:c>
      <x:c r="H168" s="15" t="n">
        <x:v>2000</x:v>
      </x:c>
      <x:c r="I168" s="15" t="n">
        <x:v>10000</x:v>
      </x:c>
      <x:c r="J168" s="16" t="n">
        <x:f>IF(AND(ISNUMBER(F168),ISNUMBER(H168)),F168*H168,"")</x:f>
        <x:v>2000</x:v>
      </x:c>
      <x:c r="K168" s="16" t="n">
        <x:f>IF(AND(ISNUMBER(F168),ISNUMBER(I168)),F168*I168,"")</x:f>
        <x:v>10000</x:v>
      </x:c>
      <x:c r="L168" s="11" t="str">
        <x:v>Купить</x:v>
      </x:c>
      <x:c r="M168" s="11" t="str">
        <x:v>Без импортной пошлины/НДС. Для тяжёлых серверов проверить маршрут заноса заранее.</x:v>
      </x:c>
      <x:c r="N168" s="11" t="str">
        <x:v>Бюджетная оценка на 03.10.2026. Источник подтверждает характеристики, а не цену.</x:v>
      </x:c>
      <x:c r="O168" s="11" t="str">
        <x:f>IF(C168="Опционально","Вне итога",IF(AND(ISNUMBER(F168),ISNUMBER(H168),ISNUMBER(I168),F168&gt;0,H168&gt;=0,I168&gt;=H168),"Цена учтена","Уточнить цену/количество"))</x:f>
        <x:v>Цена учтена</x:v>
      </x:c>
      <x:c r="P168" s="10"/>
      <x:c r="Q168" s="18" t="str">
        <x:v>Бюджетная оценка автора</x:v>
      </x:c>
      <x:c r="R168" s="18" t="str"/>
    </x:row>
    <x:row r="169" ht="44" customHeight="1">
      <x:c r="A169" s="10" t="str">
        <x:v>A2.2</x:v>
      </x:c>
      <x:c r="B169" s="10" t="str">
        <x:v>A2</x:v>
      </x:c>
      <x:c r="C169" s="11" t="str">
        <x:v>Опционально</x:v>
      </x:c>
      <x:c r="D169" s="11" t="str">
        <x:v>Резервная система охлаждения</x:v>
      </x:c>
      <x:c r="E169" s="11" t="str">
        <x:v>N+1 с автоматическим переключением, расчёт отдельно</x:v>
      </x:c>
      <x:c r="F169" s="14" t="n">
        <x:v>1</x:v>
      </x:c>
      <x:c r="G169" s="3" t="str">
        <x:v>к-т</x:v>
      </x:c>
      <x:c r="H169" s="15"/>
      <x:c r="I169" s="15"/>
      <x:c r="J169" s="16" t="str">
        <x:f>IF(AND(ISNUMBER(F169),ISNUMBER(H169)),F169*H169,"")</x:f>
      </x:c>
      <x:c r="K169" s="16" t="str">
        <x:f>IF(AND(ISNUMBER(F169),ISNUMBER(I169)),F169*I169,"")</x:f>
      </x:c>
      <x:c r="L169" s="11" t="str">
        <x:v>По проекту</x:v>
      </x:c>
      <x:c r="M169" s="11" t="str">
        <x:v>Нужна для непрерывной работы при отказе охлаждения. В базовом бюджете система останавливается безопасно.</x:v>
      </x:c>
      <x:c r="N169" s="11" t="str">
        <x:v>Без цены. Требуется отдельное предложение.</x:v>
      </x:c>
      <x:c r="O169" s="11" t="str">
        <x:f>IF(C169="Опционально","Вне итога",IF(AND(ISNUMBER(F169),ISNUMBER(H169),ISNUMBER(I169),F169&gt;0,H169&gt;=0,I169&gt;=H169),"Цена учтена","Уточнить цену/количество"))</x:f>
        <x:v>Вне итога</x:v>
      </x:c>
      <x:c r="P169" s="10"/>
      <x:c r="Q169" s="18" t="str">
        <x:v>Бюджетная оценка автора</x:v>
      </x:c>
      <x:c r="R169" s="18" t="str"/>
    </x:row>
    <x:row r="170" ht="44" customHeight="1">
      <x:c r="A170" s="10" t="str">
        <x:v>A2.2</x:v>
      </x:c>
      <x:c r="B170" s="10" t="str">
        <x:v>A2</x:v>
      </x:c>
      <x:c r="C170" s="11" t="str">
        <x:v>Опционально</x:v>
      </x:c>
      <x:c r="D170" s="11" t="str">
        <x:v>Генератор и переключение ввода</x:v>
      </x:c>
      <x:c r="E170" s="11" t="str">
        <x:v>Для длительных отключений, размер по проекту</x:v>
      </x:c>
      <x:c r="F170" s="14" t="n">
        <x:v>1</x:v>
      </x:c>
      <x:c r="G170" s="3" t="str">
        <x:v>к-т</x:v>
      </x:c>
      <x:c r="H170" s="15"/>
      <x:c r="I170" s="15"/>
      <x:c r="J170" s="16" t="str">
        <x:f>IF(AND(ISNUMBER(F170),ISNUMBER(H170)),F170*H170,"")</x:f>
      </x:c>
      <x:c r="K170" s="16" t="str">
        <x:f>IF(AND(ISNUMBER(F170),ISNUMBER(I170)),F170*I170,"")</x:f>
      </x:c>
      <x:c r="L170" s="11" t="str">
        <x:v>По проекту</x:v>
      </x:c>
      <x:c r="M170" s="11" t="str">
        <x:v>Не включён в базовую сумму. ИБП рассчитан на короткую автономность и завершение работы.</x:v>
      </x:c>
      <x:c r="N170" s="11" t="str">
        <x:v>Без цены. Требуется отдельное предложение.</x:v>
      </x:c>
      <x:c r="O170" s="11" t="str">
        <x:f>IF(C170="Опционально","Вне итога",IF(AND(ISNUMBER(F170),ISNUMBER(H170),ISNUMBER(I170),F170&gt;0,H170&gt;=0,I170&gt;=H170),"Цена учтена","Уточнить цену/количество"))</x:f>
        <x:v>Вне итога</x:v>
      </x:c>
      <x:c r="P170" s="10"/>
      <x:c r="Q170" s="18" t="str">
        <x:v>Бюджетная оценка автора</x:v>
      </x:c>
      <x:c r="R170" s="18" t="str"/>
    </x:row>
    <x:row r="171" ht="61" customHeight="1">
      <x:c r="A171" s="10" t="str">
        <x:v>A2.2</x:v>
      </x:c>
      <x:c r="B171" s="10" t="str">
        <x:v>A2</x:v>
      </x:c>
      <x:c r="C171" s="11" t="str">
        <x:v>Запуск</x:v>
      </x:c>
      <x:c r="D171" s="11" t="str">
        <x:v>Системное ПО</x:v>
      </x:c>
      <x:c r="E171" s="11" t="str">
        <x:v>Ubuntu, совместимая ROCm, RCCL, SGLang/vLLM</x:v>
      </x:c>
      <x:c r="F171" s="14" t="n">
        <x:v>1</x:v>
      </x:c>
      <x:c r="G171" s="3" t="str">
        <x:v>к-т</x:v>
      </x:c>
      <x:c r="H171" s="15" t="n">
        <x:v>0</x:v>
      </x:c>
      <x:c r="I171" s="15" t="n">
        <x:v>0</x:v>
      </x:c>
      <x:c r="J171" s="16" t="n">
        <x:f>IF(AND(ISNUMBER(F171),ISNUMBER(H171)),F171*H171,"")</x:f>
        <x:v>0</x:v>
      </x:c>
      <x:c r="K171" s="16" t="n">
        <x:f>IF(AND(ISNUMBER(F171),ISNUMBER(I171)),F171*I171,"")</x:f>
        <x:v>0</x:v>
      </x:c>
      <x:c r="L171" s="11" t="str">
        <x:v>Без оплаты лицензии</x:v>
      </x:c>
      <x:c r="M171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171" s="11" t="str">
        <x:v>Бюджетная оценка на 03.10.2026. Источник подтверждает характеристики, а не цену.</x:v>
      </x:c>
      <x:c r="O171" s="11" t="str">
        <x:f>IF(C171="Опционально","Вне итога",IF(AND(ISNUMBER(F171),ISNUMBER(H171),ISNUMBER(I171),F171&gt;0,H171&gt;=0,I171&gt;=H171),"Цена учтена","Уточнить цену/количество"))</x:f>
        <x:v>Цена учтена</x:v>
      </x:c>
      <x:c r="P171" s="10"/>
      <x:c r="Q171" s="18" t="str">
        <x:v>Moonshot: Kimi K3, модель</x:v>
      </x:c>
      <x:c r="R171" s="18" t="str">
        <x:v>https://huggingface.co/moonshotai/Kimi-K3</x:v>
      </x:c>
    </x:row>
    <x:row r="172" ht="44" customHeight="1">
      <x:c r="A172" s="10" t="str">
        <x:v>A2.2</x:v>
      </x:c>
      <x:c r="B172" s="10" t="str">
        <x:v>A2</x:v>
      </x:c>
      <x:c r="C172" s="11" t="str">
        <x:v>Запуск</x:v>
      </x:c>
      <x:c r="D172" s="11" t="str">
        <x:v>Установка и настройка оборудования</x:v>
      </x:c>
      <x:c r="E172" s="11" t="str">
        <x:v>Обновление firmware, ОС, драйверов, сеть, диски и мониторинг</x:v>
      </x:c>
      <x:c r="F172" s="14" t="n">
        <x:v>1</x:v>
      </x:c>
      <x:c r="G172" s="3" t="str">
        <x:v>усл</x:v>
      </x:c>
      <x:c r="H172" s="15" t="n">
        <x:v>3000</x:v>
      </x:c>
      <x:c r="I172" s="15" t="n">
        <x:v>12000</x:v>
      </x:c>
      <x:c r="J172" s="16" t="n">
        <x:f>IF(AND(ISNUMBER(F172),ISNUMBER(H172)),F172*H172,"")</x:f>
        <x:v>3000</x:v>
      </x:c>
      <x:c r="K172" s="16" t="n">
        <x:f>IF(AND(ISNUMBER(F172),ISNUMBER(I172)),F172*I172,"")</x:f>
        <x:v>12000</x:v>
      </x:c>
      <x:c r="L172" s="11" t="str">
        <x:v>Купить</x:v>
      </x:c>
      <x:c r="M172" s="11" t="str">
        <x:v>Фиксированная работа при покупке, без помесячного обслуживания.</x:v>
      </x:c>
      <x:c r="N172" s="11" t="str">
        <x:v>Бюджетная оценка на 03.10.2026. Источник подтверждает характеристики, а не цену.</x:v>
      </x:c>
      <x:c r="O172" s="11" t="str">
        <x:f>IF(C172="Опционально","Вне итога",IF(AND(ISNUMBER(F172),ISNUMBER(H172),ISNUMBER(I172),F172&gt;0,H172&gt;=0,I172&gt;=H172),"Цена учтена","Уточнить цену/количество"))</x:f>
        <x:v>Цена учтена</x:v>
      </x:c>
      <x:c r="P172" s="10"/>
      <x:c r="Q172" s="18" t="str">
        <x:v>Бюджетная оценка автора</x:v>
      </x:c>
      <x:c r="R172" s="18" t="str"/>
    </x:row>
    <x:row r="173" ht="44" customHeight="1">
      <x:c r="A173" s="10" t="str">
        <x:v>A2.2</x:v>
      </x:c>
      <x:c r="B173" s="10" t="str">
        <x:v>A2</x:v>
      </x:c>
      <x:c r="C173" s="11" t="str">
        <x:v>Запуск</x:v>
      </x:c>
      <x:c r="D173" s="11" t="str">
        <x:v>Загрузка и проверка модели</x:v>
      </x:c>
      <x:c r="E173" s="11" t="str">
        <x:v>Загрузка на локальные SSD, проверка файлов, подбор контекста, нагрузочный тест</x:v>
      </x:c>
      <x:c r="F173" s="14" t="n">
        <x:v>1</x:v>
      </x:c>
      <x:c r="G173" s="3" t="str">
        <x:v>усл</x:v>
      </x:c>
      <x:c r="H173" s="15" t="n">
        <x:v>3000</x:v>
      </x:c>
      <x:c r="I173" s="15" t="n">
        <x:v>12000</x:v>
      </x:c>
      <x:c r="J173" s="16" t="n">
        <x:f>IF(AND(ISNUMBER(F173),ISNUMBER(H173)),F173*H173,"")</x:f>
        <x:v>3000</x:v>
      </x:c>
      <x:c r="K173" s="16" t="n">
        <x:f>IF(AND(ISNUMBER(F173),ISNUMBER(I173)),F173*I173,"")</x:f>
        <x:v>12000</x:v>
      </x:c>
      <x:c r="L173" s="11" t="str">
        <x:v>Купить</x:v>
      </x:c>
      <x:c r="M173" s="11" t="str">
        <x:v>Проверить память, время первого ответа, токены/с, качество и восстановление после перезагрузки.</x:v>
      </x:c>
      <x:c r="N173" s="11" t="str">
        <x:v>Бюджетная оценка на 03.10.2026. Источник подтверждает характеристики, а не цену.</x:v>
      </x:c>
      <x:c r="O173" s="11" t="str">
        <x:f>IF(C173="Опционально","Вне итога",IF(AND(ISNUMBER(F173),ISNUMBER(H173),ISNUMBER(I173),F173&gt;0,H173&gt;=0,I173&gt;=H173),"Цена учтена","Уточнить цену/количество"))</x:f>
        <x:v>Цена учтена</x:v>
      </x:c>
      <x:c r="P173" s="10"/>
      <x:c r="Q173" s="18" t="str">
        <x:v>Бюджетная оценка автора</x:v>
      </x:c>
      <x:c r="R173" s="18" t="str"/>
    </x:row>
    <x:row r="174" ht="44" customHeight="1">
      <x:c r="A174" s="10" t="str">
        <x:v>A2.2</x:v>
      </x:c>
      <x:c r="B174" s="10" t="str">
        <x:v>A2</x:v>
      </x:c>
      <x:c r="C174" s="11" t="str">
        <x:v>Запуск</x:v>
      </x:c>
      <x:c r="D174" s="11" t="str">
        <x:v>Резервное копирование и документация</x:v>
      </x:c>
      <x:c r="E174" s="11" t="str">
        <x:v>Настроить копии, аварийное завершение и восстановление. Передать инструкцию</x:v>
      </x:c>
      <x:c r="F174" s="14" t="n">
        <x:v>1</x:v>
      </x:c>
      <x:c r="G174" s="3" t="str">
        <x:v>усл</x:v>
      </x:c>
      <x:c r="H174" s="15" t="n">
        <x:v>1500</x:v>
      </x:c>
      <x:c r="I174" s="15" t="n">
        <x:v>6000</x:v>
      </x:c>
      <x:c r="J174" s="16" t="n">
        <x:f>IF(AND(ISNUMBER(F174),ISNUMBER(H174)),F174*H174,"")</x:f>
        <x:v>1500</x:v>
      </x:c>
      <x:c r="K174" s="16" t="n">
        <x:f>IF(AND(ISNUMBER(F174),ISNUMBER(I174)),F174*I174,"")</x:f>
        <x:v>6000</x:v>
      </x:c>
      <x:c r="L174" s="11" t="str">
        <x:v>Купить</x:v>
      </x:c>
      <x:c r="M174" s="11" t="str"/>
      <x:c r="N174" s="11" t="str">
        <x:v>Бюджетная оценка на 03.10.2026. Источник подтверждает характеристики, а не цену.</x:v>
      </x:c>
      <x:c r="O174" s="11" t="str">
        <x:f>IF(C174="Опционально","Вне итога",IF(AND(ISNUMBER(F174),ISNUMBER(H174),ISNUMBER(I174),F174&gt;0,H174&gt;=0,I174&gt;=H174),"Цена учтена","Уточнить цену/количество"))</x:f>
        <x:v>Цена учтена</x:v>
      </x:c>
      <x:c r="P174" s="10"/>
      <x:c r="Q174" s="18" t="str">
        <x:v>Бюджетная оценка автора</x:v>
      </x:c>
      <x:c r="R174" s="18" t="str"/>
    </x:row>
    <x:row r="175" ht="44" customHeight="1">
      <x:c r="A175" s="10" t="str">
        <x:v>A2.2</x:v>
      </x:c>
      <x:c r="B175" s="10" t="str">
        <x:v>A2</x:v>
      </x:c>
      <x:c r="C175" s="11" t="str">
        <x:v>Запуск</x:v>
      </x:c>
      <x:c r="D175" s="11" t="str">
        <x:v>Резерв на адаптацию программы запуска</x:v>
      </x:c>
      <x:c r="E175" s="11" t="str">
        <x:v>Прототип распределения модели, совместимость kernels/обмена</x:v>
      </x:c>
      <x:c r="F175" s="14" t="n">
        <x:v>1</x:v>
      </x:c>
      <x:c r="G175" s="3" t="str">
        <x:v>резерв</x:v>
      </x:c>
      <x:c r="H175" s="15" t="n">
        <x:v>15000</x:v>
      </x:c>
      <x:c r="I175" s="15" t="n">
        <x:v>100000</x:v>
      </x:c>
      <x:c r="J175" s="16" t="n">
        <x:f>IF(AND(ISNUMBER(F175),ISNUMBER(H175)),F175*H175,"")</x:f>
        <x:v>15000</x:v>
      </x:c>
      <x:c r="K175" s="16" t="n">
        <x:f>IF(AND(ISNUMBER(F175),ISNUMBER(I175)),F175*I175,"")</x:f>
        <x:v>100000</x:v>
      </x:c>
      <x:c r="L175" s="11" t="str">
        <x:v>Резерв</x:v>
      </x:c>
      <x:c r="M175" s="11" t="str">
        <x:v>Плановая сумма для эксперимента. Успешный запуск K3 не гарантирован. Срок и полный бюджет разработки после прототипа.</x:v>
      </x:c>
      <x:c r="N175" s="11" t="str">
        <x:v>Бюджетная оценка на 03.10.2026. Источник подтверждает характеристики, а не цену.</x:v>
      </x:c>
      <x:c r="O175" s="11" t="str">
        <x:f>IF(C175="Опционально","Вне итога",IF(AND(ISNUMBER(F175),ISNUMBER(H175),ISNUMBER(I175),F175&gt;0,H175&gt;=0,I175&gt;=H175),"Цена учтена","Уточнить цену/количество"))</x:f>
        <x:v>Цена учтена</x:v>
      </x:c>
      <x:c r="P175" s="10"/>
      <x:c r="Q175" s="18" t="str">
        <x:v>Бюджетная оценка автора</x:v>
      </x:c>
      <x:c r="R175" s="18" t="str"/>
    </x:row>
    <x:row r="176" ht="61" customHeight="1">
      <x:c r="A176" s="10" t="str">
        <x:v>A3</x:v>
      </x:c>
      <x:c r="B176" s="10" t="str">
        <x:v>A3</x:v>
      </x:c>
      <x:c r="C176" s="11" t="str">
        <x:v>Оборудование</x:v>
      </x:c>
      <x:c r="D176" s="11" t="str">
        <x:v>Готовый сервер</x:v>
      </x:c>
      <x:c r="E176" s="11" t="str">
        <x:v>NVIDIA DGX B200, 8 ускорителей, полная комплектация</x:v>
      </x:c>
      <x:c r="F176" s="14" t="n">
        <x:v>2</x:v>
      </x:c>
      <x:c r="G176" s="3" t="str">
        <x:v>шт</x:v>
      </x:c>
      <x:c r="H176" s="15" t="n">
        <x:v>450000</x:v>
      </x:c>
      <x:c r="I176" s="15" t="n">
        <x:v>650000</x:v>
      </x:c>
      <x:c r="J176" s="16" t="n">
        <x:f>IF(AND(ISNUMBER(F176),ISNUMBER(H176)),F176*H176,"")</x:f>
        <x:v>900000</x:v>
      </x:c>
      <x:c r="K176" s="16" t="n">
        <x:f>IF(AND(ISNUMBER(F176),ISNUMBER(I176)),F176*I176,"")</x:f>
        <x:v>1300000</x:v>
      </x:c>
      <x:c r="L176" s="11" t="str">
        <x:v>Купить</x:v>
      </x:c>
      <x:c r="M176" s="11" t="str">
        <x:v>Покупать готовую систему. Память, процессоры, SSD и внутренние соединения ниже описаны как включённые.</x:v>
      </x:c>
      <x:c r="N176" s="11" t="str">
        <x:v>Диапазон оценки для DGX/OEM класса. Lenovo 15.06.2026: 8×B300 $785 606, 8×B200 $550 475, 8×H200 $397 802. Это цены другого OEM, не котировка DGX.</x:v>
      </x:c>
      <x:c r="O176" s="11" t="str">
        <x:f>IF(C176="Опционально","Вне итога",IF(AND(ISNUMBER(F176),ISNUMBER(H176),ISNUMBER(I176),F176&gt;0,H176&gt;=0,I176&gt;=H176),"Цена учтена","Уточнить цену/количество"))</x:f>
        <x:v>Цена учтена</x:v>
      </x:c>
      <x:c r="P176" s="10"/>
      <x:c r="Q176" s="18" t="str">
        <x:v>Lenovo: цены серверов, 15.06.2026</x:v>
      </x:c>
      <x:c r="R176" s="18" t="str">
        <x:v>https://lenovopress.lenovo.com/lp2368-on-premise-vs-cloud-generative-ai-total-cost-of-ownership-2026-edition</x:v>
      </x:c>
    </x:row>
    <x:row r="177" ht="44" customHeight="1">
      <x:c r="A177" s="10" t="str">
        <x:v>A3</x:v>
      </x:c>
      <x:c r="B177" s="10" t="str">
        <x:v>A3</x:v>
      </x:c>
      <x:c r="C177" s="11" t="str">
        <x:v>Оборудование</x:v>
      </x:c>
      <x:c r="D177" s="11" t="str">
        <x:v>Ускорители и их память</x:v>
      </x:c>
      <x:c r="E177" s="11" t="str">
        <x:v>B200 SXM, 180GB HBM каждый. Не отдельные PCIe-карты</x:v>
      </x:c>
      <x:c r="F177" s="14" t="n">
        <x:v>16</x:v>
      </x:c>
      <x:c r="G177" s="3" t="str">
        <x:v>шт</x:v>
      </x:c>
      <x:c r="H177" s="21" t="n">
        <x:v>0</x:v>
      </x:c>
      <x:c r="I177" s="21" t="n">
        <x:v>0</x:v>
      </x:c>
      <x:c r="J177" s="16" t="n">
        <x:f>IF(AND(ISNUMBER(F177),ISNUMBER(H177)),F177*H177,"")</x:f>
        <x:v>0</x:v>
      </x:c>
      <x:c r="K177" s="16" t="n">
        <x:f>IF(AND(ISNUMBER(F177),ISNUMBER(I177)),F177*I177,"")</x:f>
        <x:v>0</x:v>
      </x:c>
      <x:c r="L177" s="11" t="str">
        <x:v>В комплекте</x:v>
      </x:c>
      <x:c r="M177" s="11" t="str"/>
      <x:c r="N177" s="11" t="str">
        <x:v>Включено в цену основного комплекта. Доплата $0.</x:v>
      </x:c>
      <x:c r="O177" s="11" t="str">
        <x:f>IF(C177="Опционально","Вне итога",IF(AND(ISNUMBER(F177),ISNUMBER(H177),ISNUMBER(I177),F177&gt;0,H177&gt;=0,I177&gt;=H177),"Цена учтена","Уточнить цену/количество"))</x:f>
        <x:v>Цена учтена</x:v>
      </x:c>
      <x:c r="P177" s="10"/>
      <x:c r="Q177" s="18" t="str">
        <x:v>NVIDIA: комплект DGX B200</x:v>
      </x:c>
      <x:c r="R177" s="18" t="str">
        <x:v>https://docs.nvidia.com/dgx/dgxb200-user-guide/introduction-to-dgxb200.html</x:v>
      </x:c>
    </x:row>
    <x:row r="178" ht="44" customHeight="1">
      <x:c r="A178" s="10" t="str">
        <x:v>A3</x:v>
      </x:c>
      <x:c r="B178" s="10" t="str">
        <x:v>A3</x:v>
      </x:c>
      <x:c r="C178" s="11" t="str">
        <x:v>Оборудование</x:v>
      </x:c>
      <x:c r="D178" s="11" t="str">
        <x:v>Процессоры</x:v>
      </x:c>
      <x:c r="E178" s="11" t="str">
        <x:v>2×Intel Xeon Platinum 8570 на узел</x:v>
      </x:c>
      <x:c r="F178" s="14" t="n">
        <x:v>4</x:v>
      </x:c>
      <x:c r="G178" s="3" t="str">
        <x:v>шт</x:v>
      </x:c>
      <x:c r="H178" s="21" t="n">
        <x:v>0</x:v>
      </x:c>
      <x:c r="I178" s="21" t="n">
        <x:v>0</x:v>
      </x:c>
      <x:c r="J178" s="16" t="n">
        <x:f>IF(AND(ISNUMBER(F178),ISNUMBER(H178)),F178*H178,"")</x:f>
        <x:v>0</x:v>
      </x:c>
      <x:c r="K178" s="16" t="n">
        <x:f>IF(AND(ISNUMBER(F178),ISNUMBER(I178)),F178*I178,"")</x:f>
        <x:v>0</x:v>
      </x:c>
      <x:c r="L178" s="11" t="str">
        <x:v>В комплекте</x:v>
      </x:c>
      <x:c r="M178" s="11" t="str"/>
      <x:c r="N178" s="11" t="str">
        <x:v>Включено в цену основного комплекта. Доплата $0.</x:v>
      </x:c>
      <x:c r="O178" s="11" t="str">
        <x:f>IF(C178="Опционально","Вне итога",IF(AND(ISNUMBER(F178),ISNUMBER(H178),ISNUMBER(I178),F178&gt;0,H178&gt;=0,I178&gt;=H178),"Цена учтена","Уточнить цену/количество"))</x:f>
        <x:v>Цена учтена</x:v>
      </x:c>
      <x:c r="P178" s="10"/>
      <x:c r="Q178" s="18" t="str">
        <x:v>NVIDIA: комплект DGX B200</x:v>
      </x:c>
      <x:c r="R178" s="18" t="str">
        <x:v>https://docs.nvidia.com/dgx/dgxb200-user-guide/introduction-to-dgxb200.html</x:v>
      </x:c>
    </x:row>
    <x:row r="179" ht="44" customHeight="1">
      <x:c r="A179" s="10" t="str">
        <x:v>A3</x:v>
      </x:c>
      <x:c r="B179" s="10" t="str">
        <x:v>A3</x:v>
      </x:c>
      <x:c r="C179" s="11" t="str">
        <x:v>Оборудование</x:v>
      </x:c>
      <x:c r="D179" s="11" t="str">
        <x:v>Оперативная память сервера</x:v>
      </x:c>
      <x:c r="E179" s="11" t="str">
        <x:v>2TB DDR5 на узел, заполнение и модули по OEM</x:v>
      </x:c>
      <x:c r="F179" s="14" t="n">
        <x:v>2</x:v>
      </x:c>
      <x:c r="G179" s="3" t="str">
        <x:v>к-т</x:v>
      </x:c>
      <x:c r="H179" s="21" t="n">
        <x:v>0</x:v>
      </x:c>
      <x:c r="I179" s="21" t="n">
        <x:v>0</x:v>
      </x:c>
      <x:c r="J179" s="16" t="n">
        <x:f>IF(AND(ISNUMBER(F179),ISNUMBER(H179)),F179*H179,"")</x:f>
        <x:v>0</x:v>
      </x:c>
      <x:c r="K179" s="16" t="n">
        <x:f>IF(AND(ISNUMBER(F179),ISNUMBER(I179)),F179*I179,"")</x:f>
        <x:v>0</x:v>
      </x:c>
      <x:c r="L179" s="11" t="str">
        <x:v>В комплекте</x:v>
      </x:c>
      <x:c r="M179" s="11" t="str"/>
      <x:c r="N179" s="11" t="str">
        <x:v>Включено в цену основного комплекта. Доплата $0.</x:v>
      </x:c>
      <x:c r="O179" s="11" t="str">
        <x:f>IF(C179="Опционально","Вне итога",IF(AND(ISNUMBER(F179),ISNUMBER(H179),ISNUMBER(I179),F179&gt;0,H179&gt;=0,I179&gt;=H179),"Цена учтена","Уточнить цену/количество"))</x:f>
        <x:v>Цена учтена</x:v>
      </x:c>
      <x:c r="P179" s="10"/>
      <x:c r="Q179" s="18" t="str">
        <x:v>NVIDIA: комплект DGX B200</x:v>
      </x:c>
      <x:c r="R179" s="18" t="str">
        <x:v>https://docs.nvidia.com/dgx/dgxb200-user-guide/introduction-to-dgxb200.html</x:v>
      </x:c>
    </x:row>
    <x:row r="180" ht="44" customHeight="1">
      <x:c r="A180" s="10" t="str">
        <x:v>A3</x:v>
      </x:c>
      <x:c r="B180" s="10" t="str">
        <x:v>A3</x:v>
      </x:c>
      <x:c r="C180" s="11" t="str">
        <x:v>Оборудование</x:v>
      </x:c>
      <x:c r="D180" s="11" t="str">
        <x:v>Загрузочные SSD</x:v>
      </x:c>
      <x:c r="E180" s="11" t="str">
        <x:v>2×1.92TB на узел, зеркальная загрузка</x:v>
      </x:c>
      <x:c r="F180" s="14" t="n">
        <x:v>4</x:v>
      </x:c>
      <x:c r="G180" s="3" t="str">
        <x:v>шт</x:v>
      </x:c>
      <x:c r="H180" s="21" t="n">
        <x:v>0</x:v>
      </x:c>
      <x:c r="I180" s="21" t="n">
        <x:v>0</x:v>
      </x:c>
      <x:c r="J180" s="16" t="n">
        <x:f>IF(AND(ISNUMBER(F180),ISNUMBER(H180)),F180*H180,"")</x:f>
        <x:v>0</x:v>
      </x:c>
      <x:c r="K180" s="16" t="n">
        <x:f>IF(AND(ISNUMBER(F180),ISNUMBER(I180)),F180*I180,"")</x:f>
        <x:v>0</x:v>
      </x:c>
      <x:c r="L180" s="11" t="str">
        <x:v>В комплекте</x:v>
      </x:c>
      <x:c r="M180" s="11" t="str"/>
      <x:c r="N180" s="11" t="str">
        <x:v>Включено в цену основного комплекта. Доплата $0.</x:v>
      </x:c>
      <x:c r="O180" s="11" t="str">
        <x:f>IF(C180="Опционально","Вне итога",IF(AND(ISNUMBER(F180),ISNUMBER(H180),ISNUMBER(I180),F180&gt;0,H180&gt;=0,I180&gt;=H180),"Цена учтена","Уточнить цену/количество"))</x:f>
        <x:v>Цена учтена</x:v>
      </x:c>
      <x:c r="P180" s="10"/>
      <x:c r="Q180" s="18" t="str">
        <x:v>NVIDIA: комплект DGX B200</x:v>
      </x:c>
      <x:c r="R180" s="18" t="str">
        <x:v>https://docs.nvidia.com/dgx/dgxb200-user-guide/introduction-to-dgxb200.html</x:v>
      </x:c>
    </x:row>
    <x:row r="181" ht="44" customHeight="1">
      <x:c r="A181" s="10" t="str">
        <x:v>A3</x:v>
      </x:c>
      <x:c r="B181" s="10" t="str">
        <x:v>A3</x:v>
      </x:c>
      <x:c r="C181" s="11" t="str">
        <x:v>Оборудование</x:v>
      </x:c>
      <x:c r="D181" s="11" t="str">
        <x:v>SSD для данных и моделей</x:v>
      </x:c>
      <x:c r="E181" s="11" t="str">
        <x:v>8×3.84TB NVMe на узел</x:v>
      </x:c>
      <x:c r="F181" s="14" t="n">
        <x:v>16</x:v>
      </x:c>
      <x:c r="G181" s="3" t="str">
        <x:v>шт</x:v>
      </x:c>
      <x:c r="H181" s="21" t="n">
        <x:v>0</x:v>
      </x:c>
      <x:c r="I181" s="21" t="n">
        <x:v>0</x:v>
      </x:c>
      <x:c r="J181" s="16" t="n">
        <x:f>IF(AND(ISNUMBER(F181),ISNUMBER(H181)),F181*H181,"")</x:f>
        <x:v>0</x:v>
      </x:c>
      <x:c r="K181" s="16" t="n">
        <x:f>IF(AND(ISNUMBER(F181),ISNUMBER(I181)),F181*I181,"")</x:f>
        <x:v>0</x:v>
      </x:c>
      <x:c r="L181" s="11" t="str">
        <x:v>В комплекте</x:v>
      </x:c>
      <x:c r="M181" s="11" t="str"/>
      <x:c r="N181" s="11" t="str">
        <x:v>Включено в цену основного комплекта. Доплата $0.</x:v>
      </x:c>
      <x:c r="O181" s="11" t="str">
        <x:f>IF(C181="Опционально","Вне итога",IF(AND(ISNUMBER(F181),ISNUMBER(H181),ISNUMBER(I181),F181&gt;0,H181&gt;=0,I181&gt;=H181),"Цена учтена","Уточнить цену/количество"))</x:f>
        <x:v>Цена учтена</x:v>
      </x:c>
      <x:c r="P181" s="10"/>
      <x:c r="Q181" s="18" t="str">
        <x:v>NVIDIA: комплект DGX B200</x:v>
      </x:c>
      <x:c r="R181" s="18" t="str">
        <x:v>https://docs.nvidia.com/dgx/dgxb200-user-guide/introduction-to-dgxb200.html</x:v>
      </x:c>
    </x:row>
    <x:row r="182" ht="44" customHeight="1">
      <x:c r="A182" s="10" t="str">
        <x:v>A3</x:v>
      </x:c>
      <x:c r="B182" s="10" t="str">
        <x:v>A3</x:v>
      </x:c>
      <x:c r="C182" s="11" t="str">
        <x:v>Оборудование</x:v>
      </x:c>
      <x:c r="D182" s="11" t="str">
        <x:v>NVSwitch и внутренние соединения</x:v>
      </x:c>
      <x:c r="E182" s="11" t="str">
        <x:v>2 NVSwitch на узел, NVLink, платы и шлейфы</x:v>
      </x:c>
      <x:c r="F182" s="14" t="n">
        <x:v>2</x:v>
      </x:c>
      <x:c r="G182" s="3" t="str">
        <x:v>к-т</x:v>
      </x:c>
      <x:c r="H182" s="21" t="n">
        <x:v>0</x:v>
      </x:c>
      <x:c r="I182" s="21" t="n">
        <x:v>0</x:v>
      </x:c>
      <x:c r="J182" s="16" t="n">
        <x:f>IF(AND(ISNUMBER(F182),ISNUMBER(H182)),F182*H182,"")</x:f>
        <x:v>0</x:v>
      </x:c>
      <x:c r="K182" s="16" t="n">
        <x:f>IF(AND(ISNUMBER(F182),ISNUMBER(I182)),F182*I182,"")</x:f>
        <x:v>0</x:v>
      </x:c>
      <x:c r="L182" s="11" t="str">
        <x:v>В комплекте</x:v>
      </x:c>
      <x:c r="M182" s="11" t="str"/>
      <x:c r="N182" s="11" t="str">
        <x:v>Включено в цену основного комплекта. Доплата $0.</x:v>
      </x:c>
      <x:c r="O182" s="11" t="str">
        <x:f>IF(C182="Опционально","Вне итога",IF(AND(ISNUMBER(F182),ISNUMBER(H182),ISNUMBER(I182),F182&gt;0,H182&gt;=0,I182&gt;=H182),"Цена учтена","Уточнить цену/количество"))</x:f>
        <x:v>Цена учтена</x:v>
      </x:c>
      <x:c r="P182" s="10"/>
      <x:c r="Q182" s="18" t="str">
        <x:v>NVIDIA: комплект DGX B200</x:v>
      </x:c>
      <x:c r="R182" s="18" t="str">
        <x:v>https://docs.nvidia.com/dgx/dgxb200-user-guide/introduction-to-dgxb200.html</x:v>
      </x:c>
    </x:row>
    <x:row r="183" ht="44" customHeight="1">
      <x:c r="A183" s="10" t="str">
        <x:v>A3</x:v>
      </x:c>
      <x:c r="B183" s="10" t="str">
        <x:v>A3</x:v>
      </x:c>
      <x:c r="C183" s="11" t="str">
        <x:v>Оборудование</x:v>
      </x:c>
      <x:c r="D183" s="11" t="str">
        <x:v>Сетевая часть для обмена</x:v>
      </x:c>
      <x:c r="E183" s="11" t="str">
        <x:v>8×ConnectX-7 на узел. Разъёмы по DGX</x:v>
      </x:c>
      <x:c r="F183" s="14" t="n">
        <x:v>16</x:v>
      </x:c>
      <x:c r="G183" s="3" t="str">
        <x:v>порт</x:v>
      </x:c>
      <x:c r="H183" s="21" t="n">
        <x:v>0</x:v>
      </x:c>
      <x:c r="I183" s="21" t="n">
        <x:v>0</x:v>
      </x:c>
      <x:c r="J183" s="16" t="n">
        <x:f>IF(AND(ISNUMBER(F183),ISNUMBER(H183)),F183*H183,"")</x:f>
        <x:v>0</x:v>
      </x:c>
      <x:c r="K183" s="16" t="n">
        <x:f>IF(AND(ISNUMBER(F183),ISNUMBER(I183)),F183*I183,"")</x:f>
        <x:v>0</x:v>
      </x:c>
      <x:c r="L183" s="11" t="str">
        <x:v>В комплекте</x:v>
      </x:c>
      <x:c r="M183" s="11" t="str"/>
      <x:c r="N183" s="11" t="str">
        <x:v>Включено в цену основного комплекта. Доплата $0.</x:v>
      </x:c>
      <x:c r="O183" s="11" t="str">
        <x:f>IF(C183="Опционально","Вне итога",IF(AND(ISNUMBER(F183),ISNUMBER(H183),ISNUMBER(I183),F183&gt;0,H183&gt;=0,I183&gt;=H183),"Цена учтена","Уточнить цену/количество"))</x:f>
        <x:v>Цена учтена</x:v>
      </x:c>
      <x:c r="P183" s="10"/>
      <x:c r="Q183" s="18" t="str">
        <x:v>NVIDIA: комплект DGX B200</x:v>
      </x:c>
      <x:c r="R183" s="18" t="str">
        <x:v>https://docs.nvidia.com/dgx/dgxb200-user-guide/introduction-to-dgxb200.html</x:v>
      </x:c>
    </x:row>
    <x:row r="184" ht="44" customHeight="1">
      <x:c r="A184" s="10" t="str">
        <x:v>A3</x:v>
      </x:c>
      <x:c r="B184" s="10" t="str">
        <x:v>A3</x:v>
      </x:c>
      <x:c r="C184" s="11" t="str">
        <x:v>Оборудование</x:v>
      </x:c>
      <x:c r="D184" s="11" t="str">
        <x:v>Сеть хранения и управления</x:v>
      </x:c>
      <x:c r="E184" s="11" t="str">
        <x:v>2 dual-port BlueField-3, RJ45 сети ОС и BMC по DGX</x:v>
      </x:c>
      <x:c r="F184" s="14" t="n">
        <x:v>2</x:v>
      </x:c>
      <x:c r="G184" s="3" t="str">
        <x:v>к-т</x:v>
      </x:c>
      <x:c r="H184" s="21" t="n">
        <x:v>0</x:v>
      </x:c>
      <x:c r="I184" s="21" t="n">
        <x:v>0</x:v>
      </x:c>
      <x:c r="J184" s="16" t="n">
        <x:f>IF(AND(ISNUMBER(F184),ISNUMBER(H184)),F184*H184,"")</x:f>
        <x:v>0</x:v>
      </x:c>
      <x:c r="K184" s="16" t="n">
        <x:f>IF(AND(ISNUMBER(F184),ISNUMBER(I184)),F184*I184,"")</x:f>
        <x:v>0</x:v>
      </x:c>
      <x:c r="L184" s="11" t="str">
        <x:v>В комплекте</x:v>
      </x:c>
      <x:c r="M184" s="11" t="str"/>
      <x:c r="N184" s="11" t="str">
        <x:v>Включено в цену основного комплекта. Доплата $0.</x:v>
      </x:c>
      <x:c r="O184" s="11" t="str">
        <x:f>IF(C184="Опционально","Вне итога",IF(AND(ISNUMBER(F184),ISNUMBER(H184),ISNUMBER(I184),F184&gt;0,H184&gt;=0,I184&gt;=H184),"Цена учтена","Уточнить цену/количество"))</x:f>
        <x:v>Цена учтена</x:v>
      </x:c>
      <x:c r="P184" s="10"/>
      <x:c r="Q184" s="18" t="str">
        <x:v>NVIDIA: комплект DGX B200</x:v>
      </x:c>
      <x:c r="R184" s="18" t="str">
        <x:v>https://docs.nvidia.com/dgx/dgxb200-user-guide/introduction-to-dgxb200.html</x:v>
      </x:c>
    </x:row>
    <x:row r="185" ht="44" customHeight="1">
      <x:c r="A185" s="10" t="str">
        <x:v>A3</x:v>
      </x:c>
      <x:c r="B185" s="10" t="str">
        <x:v>A3</x:v>
      </x:c>
      <x:c r="C185" s="11" t="str">
        <x:v>Оборудование</x:v>
      </x:c>
      <x:c r="D185" s="11" t="str">
        <x:v>Блоки питания</x:v>
      </x:c>
      <x:c r="E185" s="11" t="str">
        <x:v>6 OEM блоков на узел</x:v>
      </x:c>
      <x:c r="F185" s="14" t="n">
        <x:v>12</x:v>
      </x:c>
      <x:c r="G185" s="3" t="str">
        <x:v>шт</x:v>
      </x:c>
      <x:c r="H185" s="21" t="n">
        <x:v>0</x:v>
      </x:c>
      <x:c r="I185" s="21" t="n">
        <x:v>0</x:v>
      </x:c>
      <x:c r="J185" s="16" t="n">
        <x:f>IF(AND(ISNUMBER(F185),ISNUMBER(H185)),F185*H185,"")</x:f>
        <x:v>0</x:v>
      </x:c>
      <x:c r="K185" s="16" t="n">
        <x:f>IF(AND(ISNUMBER(F185),ISNUMBER(I185)),F185*I185,"")</x:f>
        <x:v>0</x:v>
      </x:c>
      <x:c r="L185" s="11" t="str">
        <x:v>В комплекте</x:v>
      </x:c>
      <x:c r="M185" s="11" t="str"/>
      <x:c r="N185" s="11" t="str">
        <x:v>Включено в цену основного комплекта. Доплата $0.</x:v>
      </x:c>
      <x:c r="O185" s="11" t="str">
        <x:f>IF(C185="Опционально","Вне итога",IF(AND(ISNUMBER(F185),ISNUMBER(H185),ISNUMBER(I185),F185&gt;0,H185&gt;=0,I185&gt;=H185),"Цена учтена","Уточнить цену/количество"))</x:f>
        <x:v>Цена учтена</x:v>
      </x:c>
      <x:c r="P185" s="10"/>
      <x:c r="Q185" s="18" t="str">
        <x:v>NVIDIA: комплект DGX B200</x:v>
      </x:c>
      <x:c r="R185" s="18" t="str">
        <x:v>https://docs.nvidia.com/dgx/dgxb200-user-guide/introduction-to-dgxb200.html</x:v>
      </x:c>
    </x:row>
    <x:row r="186" ht="44" customHeight="1">
      <x:c r="A186" s="10" t="str">
        <x:v>A3</x:v>
      </x:c>
      <x:c r="B186" s="10" t="str">
        <x:v>A3</x:v>
      </x:c>
      <x:c r="C186" s="11" t="str">
        <x:v>Оборудование</x:v>
      </x:c>
      <x:c r="D186" s="11" t="str">
        <x:v>Шнуры питания сервера</x:v>
      </x:c>
      <x:c r="E186" s="11" t="str">
        <x:v>6 OEM фиксируемых шнуров на узел, согласовать с PDU</x:v>
      </x:c>
      <x:c r="F186" s="14" t="n">
        <x:v>12</x:v>
      </x:c>
      <x:c r="G186" s="3" t="str">
        <x:v>шт</x:v>
      </x:c>
      <x:c r="H186" s="21" t="n">
        <x:v>0</x:v>
      </x:c>
      <x:c r="I186" s="21" t="n">
        <x:v>0</x:v>
      </x:c>
      <x:c r="J186" s="16" t="n">
        <x:f>IF(AND(ISNUMBER(F186),ISNUMBER(H186)),F186*H186,"")</x:f>
        <x:v>0</x:v>
      </x:c>
      <x:c r="K186" s="16" t="n">
        <x:f>IF(AND(ISNUMBER(F186),ISNUMBER(I186)),F186*I186,"")</x:f>
        <x:v>0</x:v>
      </x:c>
      <x:c r="L186" s="11" t="str">
        <x:v>В комплекте</x:v>
      </x:c>
      <x:c r="M186" s="11" t="str">
        <x:v>Производитель комплектует шнуры. Внешние розетки/PDU посчитаны отдельно.</x:v>
      </x:c>
      <x:c r="N186" s="11" t="str">
        <x:v>Включено в цену основного комплекта. Доплата $0.</x:v>
      </x:c>
      <x:c r="O186" s="11" t="str">
        <x:f>IF(C186="Опционально","Вне итога",IF(AND(ISNUMBER(F186),ISNUMBER(H186),ISNUMBER(I186),F186&gt;0,H186&gt;=0,I186&gt;=H186),"Цена учтена","Уточнить цену/количество"))</x:f>
        <x:v>Цена учтена</x:v>
      </x:c>
      <x:c r="P186" s="10"/>
      <x:c r="Q186" s="18" t="str">
        <x:v>NVIDIA: комплект DGX B200</x:v>
      </x:c>
      <x:c r="R186" s="18" t="str">
        <x:v>https://docs.nvidia.com/dgx/dgxb200-user-guide/introduction-to-dgxb200.html</x:v>
      </x:c>
    </x:row>
    <x:row r="187" ht="44" customHeight="1">
      <x:c r="A187" s="10" t="str">
        <x:v>A3</x:v>
      </x:c>
      <x:c r="B187" s="10" t="str">
        <x:v>A3</x:v>
      </x:c>
      <x:c r="C187" s="11" t="str">
        <x:v>Оборудование</x:v>
      </x:c>
      <x:c r="D187" s="11" t="str">
        <x:v>Корпус, охлаждение и крепление</x:v>
      </x:c>
      <x:c r="E187" s="11" t="str">
        <x:v>10U, вентиляторы, радиаторы, OEM рельсы</x:v>
      </x:c>
      <x:c r="F187" s="14" t="n">
        <x:v>2</x:v>
      </x:c>
      <x:c r="G187" s="3" t="str">
        <x:v>к-т</x:v>
      </x:c>
      <x:c r="H187" s="21" t="n">
        <x:v>0</x:v>
      </x:c>
      <x:c r="I187" s="21" t="n">
        <x:v>0</x:v>
      </x:c>
      <x:c r="J187" s="16" t="n">
        <x:f>IF(AND(ISNUMBER(F187),ISNUMBER(H187)),F187*H187,"")</x:f>
        <x:v>0</x:v>
      </x:c>
      <x:c r="K187" s="16" t="n">
        <x:f>IF(AND(ISNUMBER(F187),ISNUMBER(I187)),F187*I187,"")</x:f>
        <x:v>0</x:v>
      </x:c>
      <x:c r="L187" s="11" t="str">
        <x:v>В комплекте</x:v>
      </x:c>
      <x:c r="M187" s="11" t="str"/>
      <x:c r="N187" s="11" t="str">
        <x:v>Включено в цену основного комплекта. Доплата $0.</x:v>
      </x:c>
      <x:c r="O187" s="11" t="str">
        <x:f>IF(C187="Опционально","Вне итога",IF(AND(ISNUMBER(F187),ISNUMBER(H187),ISNUMBER(I187),F187&gt;0,H187&gt;=0,I187&gt;=H187),"Цена учтена","Уточнить цену/количество"))</x:f>
        <x:v>Цена учтена</x:v>
      </x:c>
      <x:c r="P187" s="10"/>
      <x:c r="Q187" s="18" t="str">
        <x:v>NVIDIA: комплект DGX B200</x:v>
      </x:c>
      <x:c r="R187" s="18" t="str">
        <x:v>https://docs.nvidia.com/dgx/dgxb200-user-guide/introduction-to-dgxb200.html</x:v>
      </x:c>
    </x:row>
    <x:row r="188" ht="44" customHeight="1">
      <x:c r="A188" s="10" t="str">
        <x:v>A3</x:v>
      </x:c>
      <x:c r="B188" s="10" t="str">
        <x:v>A3</x:v>
      </x:c>
      <x:c r="C188" s="11" t="str">
        <x:v>Оборудование</x:v>
      </x:c>
      <x:c r="D188" s="11" t="str">
        <x:v>Гарантия базового комплекта</x:v>
      </x:c>
      <x:c r="E188" s="11" t="str">
        <x:v>Срок, выездной ремонт и регион уточнить в заказе</x:v>
      </x:c>
      <x:c r="F188" s="14" t="n">
        <x:v>2</x:v>
      </x:c>
      <x:c r="G188" s="3" t="str">
        <x:v>к-т</x:v>
      </x:c>
      <x:c r="H188" s="21" t="n">
        <x:v>0</x:v>
      </x:c>
      <x:c r="I188" s="21" t="n">
        <x:v>0</x:v>
      </x:c>
      <x:c r="J188" s="16" t="n">
        <x:f>IF(AND(ISNUMBER(F188),ISNUMBER(H188)),F188*H188,"")</x:f>
        <x:v>0</x:v>
      </x:c>
      <x:c r="K188" s="16" t="n">
        <x:f>IF(AND(ISNUMBER(F188),ISNUMBER(I188)),F188*I188,"")</x:f>
        <x:v>0</x:v>
      </x:c>
      <x:c r="L188" s="11" t="str">
        <x:v>В комплекте</x:v>
      </x:c>
      <x:c r="M188" s="11" t="str">
        <x:v>Проверить наличие гарантии в итоговой цене. Продление отдельно не рассчитано.</x:v>
      </x:c>
      <x:c r="N188" s="11" t="str">
        <x:v>Включено в цену основного комплекта. Доплата $0.</x:v>
      </x:c>
      <x:c r="O188" s="11" t="str">
        <x:f>IF(C188="Опционально","Вне итога",IF(AND(ISNUMBER(F188),ISNUMBER(H188),ISNUMBER(I188),F188&gt;0,H188&gt;=0,I188&gt;=H188),"Цена учтена","Уточнить цену/количество"))</x:f>
        <x:v>Цена учтена</x:v>
      </x:c>
      <x:c r="P188" s="10"/>
      <x:c r="Q188" s="18" t="str">
        <x:v>NVIDIA: комплект DGX B200</x:v>
      </x:c>
      <x:c r="R188" s="18" t="str">
        <x:v>https://docs.nvidia.com/dgx/dgxb200-user-guide/introduction-to-dgxb200.html</x:v>
      </x:c>
    </x:row>
    <x:row r="189" ht="61" customHeight="1">
      <x:c r="A189" s="10" t="str">
        <x:v>A3</x:v>
      </x:c>
      <x:c r="B189" s="10" t="str">
        <x:v>A3</x:v>
      </x:c>
      <x:c r="C189" s="11" t="str">
        <x:v>Оборудование</x:v>
      </x:c>
      <x:c r="D189" s="11" t="str">
        <x:v>Опция RJ45-сети ОС</x:v>
      </x:c>
      <x:c r="E189" s="11" t="str">
        <x:v>OEM интерфейс 10GbE RJ45 для управления/копий. В DGX B200 опционален</x:v>
      </x:c>
      <x:c r="F189" s="14" t="n">
        <x:v>2</x:v>
      </x:c>
      <x:c r="G189" s="3" t="str">
        <x:v>к-т</x:v>
      </x:c>
      <x:c r="H189" s="15" t="n">
        <x:v>500</x:v>
      </x:c>
      <x:c r="I189" s="15" t="n">
        <x:v>1500</x:v>
      </x:c>
      <x:c r="J189" s="16" t="n">
        <x:f>IF(AND(ISNUMBER(F189),ISNUMBER(H189)),F189*H189,"")</x:f>
        <x:v>1000</x:v>
      </x:c>
      <x:c r="K189" s="16" t="n">
        <x:f>IF(AND(ISNUMBER(F189),ISNUMBER(I189)),F189*I189,"")</x:f>
        <x:v>3000</x:v>
      </x:c>
      <x:c r="L189" s="11" t="str">
        <x:v>Купить</x:v>
      </x:c>
      <x:c r="M189" s="11" t="str">
        <x:v>Запросить штатную опцию у OEM. Не подключать NAS только через порт BMC. Если интерфейс включён в серверное предложение, отдельную цену обнулить.</x:v>
      </x:c>
      <x:c r="N189" s="11" t="str">
        <x:v>Бюджетная оценка на 03.10.2026. Источник подтверждает характеристики, а не цену.</x:v>
      </x:c>
      <x:c r="O189" s="11" t="str">
        <x:f>IF(C189="Опционально","Вне итога",IF(AND(ISNUMBER(F189),ISNUMBER(H189),ISNUMBER(I189),F189&gt;0,H189&gt;=0,I189&gt;=H189),"Цена учтена","Уточнить цену/количество"))</x:f>
        <x:v>Цена учтена</x:v>
      </x:c>
      <x:c r="P189" s="10"/>
      <x:c r="Q189" s="18" t="str">
        <x:v>NVIDIA: комплект DGX B200</x:v>
      </x:c>
      <x:c r="R189" s="18" t="str">
        <x:v>https://docs.nvidia.com/dgx/dgxb200-user-guide/introduction-to-dgxb200.html</x:v>
      </x:c>
    </x:row>
    <x:row r="190" ht="44" customHeight="1">
      <x:c r="A190" s="10" t="str">
        <x:v>A3</x:v>
      </x:c>
      <x:c r="B190" s="10" t="str">
        <x:v>A3</x:v>
      </x:c>
      <x:c r="C190" s="11" t="str">
        <x:v>Оборудование</x:v>
      </x:c>
      <x:c r="D190" s="11" t="str">
        <x:v>Коммутатор обычной сети</x:v>
      </x:c>
      <x:c r="E190" s="11" t="str">
        <x:v>8×RJ45 1/2.5/5/10GbE, управляемый. При &gt;6 узлах: 24 порта</x:v>
      </x:c>
      <x:c r="F190" s="14" t="n">
        <x:v>1</x:v>
      </x:c>
      <x:c r="G190" s="3" t="str">
        <x:v>шт</x:v>
      </x:c>
      <x:c r="H190" s="15" t="n">
        <x:v>650</x:v>
      </x:c>
      <x:c r="I190" s="15" t="n">
        <x:v>1600</x:v>
      </x:c>
      <x:c r="J190" s="16" t="n">
        <x:f>IF(AND(ISNUMBER(F190),ISNUMBER(H190)),F190*H190,"")</x:f>
        <x:v>650</x:v>
      </x:c>
      <x:c r="K190" s="16" t="n">
        <x:f>IF(AND(ISNUMBER(F190),ISNUMBER(I190)),F190*I190,"")</x:f>
        <x:v>1600</x:v>
      </x:c>
      <x:c r="L190" s="11" t="str">
        <x:v>Купить</x:v>
      </x:c>
      <x:c r="M190" s="11" t="str">
        <x:v>Управление, загрузка файлов, резервные копии. Использовать Ethernet ОС, а не BMC.</x:v>
      </x:c>
      <x:c r="N190" s="11" t="str">
        <x:v>Бюджетная оценка на 03.10.2026. Источник подтверждает характеристики, а не цену.</x:v>
      </x:c>
      <x:c r="O190" s="11" t="str">
        <x:f>IF(C190="Опционально","Вне итога",IF(AND(ISNUMBER(F190),ISNUMBER(H190),ISNUMBER(I190),F190&gt;0,H190&gt;=0,I190&gt;=H190),"Цена учтена","Уточнить цену/количество"))</x:f>
        <x:v>Цена учтена</x:v>
      </x:c>
      <x:c r="P190" s="10"/>
      <x:c r="Q190" s="18" t="str">
        <x:v>Бюджетная оценка автора</x:v>
      </x:c>
      <x:c r="R190" s="18" t="str"/>
    </x:row>
    <x:row r="191" ht="44" customHeight="1">
      <x:c r="A191" s="10" t="str">
        <x:v>A3</x:v>
      </x:c>
      <x:c r="B191" s="10" t="str">
        <x:v>A3</x:v>
      </x:c>
      <x:c r="C191" s="11" t="str">
        <x:v>Оборудование</x:v>
      </x:c>
      <x:c r="D191" s="11" t="str">
        <x:v>Сетевой шлюз</x:v>
      </x:c>
      <x:c r="E191" s="11" t="str">
        <x:v>Проводной маршрутизатор с межсетевым экраном, ≥1GbE</x:v>
      </x:c>
      <x:c r="F191" s="14" t="n">
        <x:v>1</x:v>
      </x:c>
      <x:c r="G191" s="3" t="str">
        <x:v>шт</x:v>
      </x:c>
      <x:c r="H191" s="15" t="n">
        <x:v>150</x:v>
      </x:c>
      <x:c r="I191" s="15" t="n">
        <x:v>500</x:v>
      </x:c>
      <x:c r="J191" s="16" t="n">
        <x:f>IF(AND(ISNUMBER(F191),ISNUMBER(H191)),F191*H191,"")</x:f>
        <x:v>150</x:v>
      </x:c>
      <x:c r="K191" s="16" t="n">
        <x:f>IF(AND(ISNUMBER(F191),ISNUMBER(I191)),F191*I191,"")</x:f>
        <x:v>500</x:v>
      </x:c>
      <x:c r="L191" s="11" t="str">
        <x:v>Купить</x:v>
      </x:c>
      <x:c r="M191" s="11" t="str">
        <x:v>Подключение к локальной сети. Плата за связь не включена.</x:v>
      </x:c>
      <x:c r="N191" s="11" t="str">
        <x:v>Бюджетная оценка на 03.10.2026. Источник подтверждает характеристики, а не цену.</x:v>
      </x:c>
      <x:c r="O191" s="11" t="str">
        <x:f>IF(C191="Опционально","Вне итога",IF(AND(ISNUMBER(F191),ISNUMBER(H191),ISNUMBER(I191),F191&gt;0,H191&gt;=0,I191&gt;=H191),"Цена учтена","Уточнить цену/количество"))</x:f>
        <x:v>Цена учтена</x:v>
      </x:c>
      <x:c r="P191" s="10"/>
      <x:c r="Q191" s="18" t="str">
        <x:v>Бюджетная оценка автора</x:v>
      </x:c>
      <x:c r="R191" s="18" t="str"/>
    </x:row>
    <x:row r="192" ht="44" customHeight="1">
      <x:c r="A192" s="10" t="str">
        <x:v>A3</x:v>
      </x:c>
      <x:c r="B192" s="10" t="str">
        <x:v>A3</x:v>
      </x:c>
      <x:c r="C192" s="11" t="str">
        <x:v>Оборудование</x:v>
      </x:c>
      <x:c r="D192" s="11" t="str">
        <x:v>Резервное хранилище</x:v>
      </x:c>
      <x:c r="E192" s="11" t="str">
        <x:v>NAS 4 отсека, 10GbE, RAM ≥16GB, диски отдельно</x:v>
      </x:c>
      <x:c r="F192" s="14" t="n">
        <x:v>1</x:v>
      </x:c>
      <x:c r="G192" s="3" t="str">
        <x:v>шт</x:v>
      </x:c>
      <x:c r="H192" s="15" t="n">
        <x:v>1100</x:v>
      </x:c>
      <x:c r="I192" s="15" t="n">
        <x:v>2600</x:v>
      </x:c>
      <x:c r="J192" s="16" t="n">
        <x:f>IF(AND(ISNUMBER(F192),ISNUMBER(H192)),F192*H192,"")</x:f>
        <x:v>1100</x:v>
      </x:c>
      <x:c r="K192" s="16" t="n">
        <x:f>IF(AND(ISNUMBER(F192),ISNUMBER(I192)),F192*I192,"")</x:f>
        <x:v>2600</x:v>
      </x:c>
      <x:c r="L192" s="11" t="str">
        <x:v>Купить</x:v>
      </x:c>
      <x:c r="M192" s="11" t="str">
        <x:v>Копии настроек, данных и контрольных точек. Основной сервер не считается резервной копией.</x:v>
      </x:c>
      <x:c r="N192" s="11" t="str">
        <x:v>Бюджетная оценка на 03.10.2026. Источник подтверждает характеристики, а не цену.</x:v>
      </x:c>
      <x:c r="O192" s="11" t="str">
        <x:f>IF(C192="Опционально","Вне итога",IF(AND(ISNUMBER(F192),ISNUMBER(H192),ISNUMBER(I192),F192&gt;0,H192&gt;=0,I192&gt;=H192),"Цена учтена","Уточнить цену/количество"))</x:f>
        <x:v>Цена учтена</x:v>
      </x:c>
      <x:c r="P192" s="10"/>
      <x:c r="Q192" s="18" t="str">
        <x:v>Бюджетная оценка автора</x:v>
      </x:c>
      <x:c r="R192" s="18" t="str"/>
    </x:row>
    <x:row r="193" ht="44" customHeight="1">
      <x:c r="A193" s="10" t="str">
        <x:v>A3</x:v>
      </x:c>
      <x:c r="B193" s="10" t="str">
        <x:v>A3</x:v>
      </x:c>
      <x:c r="C193" s="11" t="str">
        <x:v>Оборудование</x:v>
      </x:c>
      <x:c r="D193" s="11" t="str">
        <x:v>Диски резервного хранилища</x:v>
      </x:c>
      <x:c r="E193" s="11" t="str">
        <x:v>4×12TB NAS/enterprise HDD. RAID6: около 24TB до форматирования</x:v>
      </x:c>
      <x:c r="F193" s="14" t="n">
        <x:v>4</x:v>
      </x:c>
      <x:c r="G193" s="3" t="str">
        <x:v>шт</x:v>
      </x:c>
      <x:c r="H193" s="15" t="n">
        <x:v>250</x:v>
      </x:c>
      <x:c r="I193" s="15" t="n">
        <x:v>430</x:v>
      </x:c>
      <x:c r="J193" s="16" t="n">
        <x:f>IF(AND(ISNUMBER(F193),ISNUMBER(H193)),F193*H193,"")</x:f>
        <x:v>1000</x:v>
      </x:c>
      <x:c r="K193" s="16" t="n">
        <x:f>IF(AND(ISNUMBER(F193),ISNUMBER(I193)),F193*I193,"")</x:f>
        <x:v>1720</x:v>
      </x:c>
      <x:c r="L193" s="11" t="str">
        <x:v>Купить</x:v>
      </x:c>
      <x:c r="M193" s="11" t="str">
        <x:v>Цена каждого диска. Один дополнительный запасной диск указан отдельно.</x:v>
      </x:c>
      <x:c r="N193" s="11" t="str">
        <x:v>Бюджетная оценка на 03.10.2026. Источник подтверждает характеристики, а не цену.</x:v>
      </x:c>
      <x:c r="O193" s="11" t="str">
        <x:f>IF(C193="Опционально","Вне итога",IF(AND(ISNUMBER(F193),ISNUMBER(H193),ISNUMBER(I193),F193&gt;0,H193&gt;=0,I193&gt;=H193),"Цена учтена","Уточнить цену/количество"))</x:f>
        <x:v>Цена учтена</x:v>
      </x:c>
      <x:c r="P193" s="10"/>
      <x:c r="Q193" s="18" t="str">
        <x:v>Бюджетная оценка автора</x:v>
      </x:c>
      <x:c r="R193" s="18" t="str"/>
    </x:row>
    <x:row r="194" ht="44" customHeight="1">
      <x:c r="A194" s="10" t="str">
        <x:v>A3</x:v>
      </x:c>
      <x:c r="B194" s="10" t="str">
        <x:v>A3</x:v>
      </x:c>
      <x:c r="C194" s="11" t="str">
        <x:v>Оборудование</x:v>
      </x:c>
      <x:c r="D194" s="11" t="str">
        <x:v>Запасной диск NAS</x:v>
      </x:c>
      <x:c r="E194" s="11" t="str">
        <x:v>12TB той же совместимой серии</x:v>
      </x:c>
      <x:c r="F194" s="14" t="n">
        <x:v>1</x:v>
      </x:c>
      <x:c r="G194" s="3" t="str">
        <x:v>шт</x:v>
      </x:c>
      <x:c r="H194" s="15" t="n">
        <x:v>250</x:v>
      </x:c>
      <x:c r="I194" s="15" t="n">
        <x:v>430</x:v>
      </x:c>
      <x:c r="J194" s="16" t="n">
        <x:f>IF(AND(ISNUMBER(F194),ISNUMBER(H194)),F194*H194,"")</x:f>
        <x:v>250</x:v>
      </x:c>
      <x:c r="K194" s="16" t="n">
        <x:f>IF(AND(ISNUMBER(F194),ISNUMBER(I194)),F194*I194,"")</x:f>
        <x:v>430</x:v>
      </x:c>
      <x:c r="L194" s="11" t="str">
        <x:v>Купить</x:v>
      </x:c>
      <x:c r="M194" s="11" t="str">
        <x:v>Быстрая замена отказавшего диска.</x:v>
      </x:c>
      <x:c r="N194" s="11" t="str">
        <x:v>Бюджетная оценка на 03.10.2026. Источник подтверждает характеристики, а не цену.</x:v>
      </x:c>
      <x:c r="O194" s="11" t="str">
        <x:f>IF(C194="Опционально","Вне итога",IF(AND(ISNUMBER(F194),ISNUMBER(H194),ISNUMBER(I194),F194&gt;0,H194&gt;=0,I194&gt;=H194),"Цена учтена","Уточнить цену/количество"))</x:f>
        <x:v>Цена учтена</x:v>
      </x:c>
      <x:c r="P194" s="10"/>
      <x:c r="Q194" s="18" t="str">
        <x:v>Бюджетная оценка автора</x:v>
      </x:c>
      <x:c r="R194" s="18" t="str"/>
    </x:row>
    <x:row r="195" ht="44" customHeight="1">
      <x:c r="A195" s="10" t="str">
        <x:v>A3</x:v>
      </x:c>
      <x:c r="B195" s="10" t="str">
        <x:v>A3</x:v>
      </x:c>
      <x:c r="C195" s="11" t="str">
        <x:v>Оборудование</x:v>
      </x:c>
      <x:c r="D195" s="11" t="str">
        <x:v>Рабочее место администратора</x:v>
      </x:c>
      <x:c r="E195" s="11" t="str">
        <x:v>Мини-ПК 16GB RAM, SSD 512GB, Ethernet</x:v>
      </x:c>
      <x:c r="F195" s="14" t="n">
        <x:v>1</x:v>
      </x:c>
      <x:c r="G195" s="3" t="str">
        <x:v>шт</x:v>
      </x:c>
      <x:c r="H195" s="15" t="n">
        <x:v>400</x:v>
      </x:c>
      <x:c r="I195" s="15" t="n">
        <x:v>800</x:v>
      </x:c>
      <x:c r="J195" s="16" t="n">
        <x:f>IF(AND(ISNUMBER(F195),ISNUMBER(H195)),F195*H195,"")</x:f>
        <x:v>400</x:v>
      </x:c>
      <x:c r="K195" s="16" t="n">
        <x:f>IF(AND(ISNUMBER(F195),ISNUMBER(I195)),F195*I195,"")</x:f>
        <x:v>800</x:v>
      </x:c>
      <x:c r="L195" s="11" t="str">
        <x:v>Купить</x:v>
      </x:c>
      <x:c r="M195" s="11" t="str">
        <x:v>Настройка и управление системой. Для Mac можно использовать один узел вместо отдельного ПК.</x:v>
      </x:c>
      <x:c r="N195" s="11" t="str">
        <x:v>Бюджетная оценка на 03.10.2026. Источник подтверждает характеристики, а не цену.</x:v>
      </x:c>
      <x:c r="O195" s="11" t="str">
        <x:f>IF(C195="Опционально","Вне итога",IF(AND(ISNUMBER(F195),ISNUMBER(H195),ISNUMBER(I195),F195&gt;0,H195&gt;=0,I195&gt;=H195),"Цена учтена","Уточнить цену/количество"))</x:f>
        <x:v>Цена учтена</x:v>
      </x:c>
      <x:c r="P195" s="10"/>
      <x:c r="Q195" s="18" t="str">
        <x:v>Бюджетная оценка автора</x:v>
      </x:c>
      <x:c r="R195" s="18" t="str"/>
    </x:row>
    <x:row r="196" ht="44" customHeight="1">
      <x:c r="A196" s="10" t="str">
        <x:v>A3</x:v>
      </x:c>
      <x:c r="B196" s="10" t="str">
        <x:v>A3</x:v>
      </x:c>
      <x:c r="C196" s="11" t="str">
        <x:v>Оборудование</x:v>
      </x:c>
      <x:c r="D196" s="11" t="str">
        <x:v>Монитор</x:v>
      </x:c>
      <x:c r="E196" s="11" t="str">
        <x:v>27 дюймов, HDMI/DisplayPort</x:v>
      </x:c>
      <x:c r="F196" s="14" t="n">
        <x:v>1</x:v>
      </x:c>
      <x:c r="G196" s="3" t="str">
        <x:v>шт</x:v>
      </x:c>
      <x:c r="H196" s="15" t="n">
        <x:v>160</x:v>
      </x:c>
      <x:c r="I196" s="15" t="n">
        <x:v>320</x:v>
      </x:c>
      <x:c r="J196" s="16" t="n">
        <x:f>IF(AND(ISNUMBER(F196),ISNUMBER(H196)),F196*H196,"")</x:f>
        <x:v>160</x:v>
      </x:c>
      <x:c r="K196" s="16" t="n">
        <x:f>IF(AND(ISNUMBER(F196),ISNUMBER(I196)),F196*I196,"")</x:f>
        <x:v>320</x:v>
      </x:c>
      <x:c r="L196" s="11" t="str">
        <x:v>Купить</x:v>
      </x:c>
      <x:c r="M196" s="11" t="str"/>
      <x:c r="N196" s="11" t="str">
        <x:v>Бюджетная оценка на 03.10.2026. Источник подтверждает характеристики, а не цену.</x:v>
      </x:c>
      <x:c r="O196" s="11" t="str">
        <x:f>IF(C196="Опционально","Вне итога",IF(AND(ISNUMBER(F196),ISNUMBER(H196),ISNUMBER(I196),F196&gt;0,H196&gt;=0,I196&gt;=H196),"Цена учтена","Уточнить цену/количество"))</x:f>
        <x:v>Цена учтена</x:v>
      </x:c>
      <x:c r="P196" s="10"/>
      <x:c r="Q196" s="18" t="str">
        <x:v>Бюджетная оценка автора</x:v>
      </x:c>
      <x:c r="R196" s="18" t="str"/>
    </x:row>
    <x:row r="197" ht="44" customHeight="1">
      <x:c r="A197" s="10" t="str">
        <x:v>A3</x:v>
      </x:c>
      <x:c r="B197" s="10" t="str">
        <x:v>A3</x:v>
      </x:c>
      <x:c r="C197" s="11" t="str">
        <x:v>Оборудование</x:v>
      </x:c>
      <x:c r="D197" s="11" t="str">
        <x:v>Клавиатура и мышь</x:v>
      </x:c>
      <x:c r="E197" s="11" t="str">
        <x:v>Проводные USB</x:v>
      </x:c>
      <x:c r="F197" s="14" t="n">
        <x:v>1</x:v>
      </x:c>
      <x:c r="G197" s="3" t="str">
        <x:v>к-т</x:v>
      </x:c>
      <x:c r="H197" s="15" t="n">
        <x:v>30</x:v>
      </x:c>
      <x:c r="I197" s="15" t="n">
        <x:v>70</x:v>
      </x:c>
      <x:c r="J197" s="16" t="n">
        <x:f>IF(AND(ISNUMBER(F197),ISNUMBER(H197)),F197*H197,"")</x:f>
        <x:v>30</x:v>
      </x:c>
      <x:c r="K197" s="16" t="n">
        <x:f>IF(AND(ISNUMBER(F197),ISNUMBER(I197)),F197*I197,"")</x:f>
        <x:v>70</x:v>
      </x:c>
      <x:c r="L197" s="11" t="str">
        <x:v>Купить</x:v>
      </x:c>
      <x:c r="M197" s="11" t="str"/>
      <x:c r="N197" s="11" t="str">
        <x:v>Бюджетная оценка на 03.10.2026. Источник подтверждает характеристики, а не цену.</x:v>
      </x:c>
      <x:c r="O197" s="11" t="str">
        <x:f>IF(C197="Опционально","Вне итога",IF(AND(ISNUMBER(F197),ISNUMBER(H197),ISNUMBER(I197),F197&gt;0,H197&gt;=0,I197&gt;=H197),"Цена учтена","Уточнить цену/количество"))</x:f>
        <x:v>Цена учтена</x:v>
      </x:c>
      <x:c r="P197" s="10"/>
      <x:c r="Q197" s="18" t="str">
        <x:v>Бюджетная оценка автора</x:v>
      </x:c>
      <x:c r="R197" s="18" t="str"/>
    </x:row>
    <x:row r="198" ht="44" customHeight="1">
      <x:c r="A198" s="10" t="str">
        <x:v>A3</x:v>
      </x:c>
      <x:c r="B198" s="10" t="str">
        <x:v>A3</x:v>
      </x:c>
      <x:c r="C198" s="11" t="str">
        <x:v>Оборудование</x:v>
      </x:c>
      <x:c r="D198" s="11" t="str">
        <x:v>Кабель монитора</x:v>
      </x:c>
      <x:c r="E198" s="11" t="str">
        <x:v>HDMI/DisplayPort 2 м, по разъёму компьютера</x:v>
      </x:c>
      <x:c r="F198" s="14" t="n">
        <x:v>1</x:v>
      </x:c>
      <x:c r="G198" s="3" t="str">
        <x:v>шт</x:v>
      </x:c>
      <x:c r="H198" s="15" t="n">
        <x:v>10</x:v>
      </x:c>
      <x:c r="I198" s="15" t="n">
        <x:v>30</x:v>
      </x:c>
      <x:c r="J198" s="16" t="n">
        <x:f>IF(AND(ISNUMBER(F198),ISNUMBER(H198)),F198*H198,"")</x:f>
        <x:v>10</x:v>
      </x:c>
      <x:c r="K198" s="16" t="n">
        <x:f>IF(AND(ISNUMBER(F198),ISNUMBER(I198)),F198*I198,"")</x:f>
        <x:v>30</x:v>
      </x:c>
      <x:c r="L198" s="11" t="str">
        <x:v>Купить</x:v>
      </x:c>
      <x:c r="M198" s="11" t="str"/>
      <x:c r="N198" s="11" t="str">
        <x:v>Бюджетная оценка на 03.10.2026. Источник подтверждает характеристики, а не цену.</x:v>
      </x:c>
      <x:c r="O198" s="11" t="str">
        <x:f>IF(C198="Опционально","Вне итога",IF(AND(ISNUMBER(F198),ISNUMBER(H198),ISNUMBER(I198),F198&gt;0,H198&gt;=0,I198&gt;=H198),"Цена учтена","Уточнить цену/количество"))</x:f>
        <x:v>Цена учтена</x:v>
      </x:c>
      <x:c r="P198" s="10"/>
      <x:c r="Q198" s="18" t="str">
        <x:v>Бюджетная оценка автора</x:v>
      </x:c>
      <x:c r="R198" s="18" t="str"/>
    </x:row>
    <x:row r="199" ht="44" customHeight="1">
      <x:c r="A199" s="10" t="str">
        <x:v>A3</x:v>
      </x:c>
      <x:c r="B199" s="10" t="str">
        <x:v>A3</x:v>
      </x:c>
      <x:c r="C199" s="11" t="str">
        <x:v>Оборудование</x:v>
      </x:c>
      <x:c r="D199" s="11" t="str">
        <x:v>Патч-корды обычной сети</x:v>
      </x:c>
      <x:c r="E199" s="11" t="str">
        <x:v>Cat6A, 2 м, RJ45, заводские</x:v>
      </x:c>
      <x:c r="F199" s="14" t="n">
        <x:v>10</x:v>
      </x:c>
      <x:c r="G199" s="3" t="str">
        <x:v>шт</x:v>
      </x:c>
      <x:c r="H199" s="15" t="n">
        <x:v>8</x:v>
      </x:c>
      <x:c r="I199" s="15" t="n">
        <x:v>20</x:v>
      </x:c>
      <x:c r="J199" s="16" t="n">
        <x:f>IF(AND(ISNUMBER(F199),ISNUMBER(H199)),F199*H199,"")</x:f>
        <x:v>80</x:v>
      </x:c>
      <x:c r="K199" s="16" t="n">
        <x:f>IF(AND(ISNUMBER(F199),ISNUMBER(I199)),F199*I199,"")</x:f>
        <x:v>200</x:v>
      </x:c>
      <x:c r="L199" s="11" t="str">
        <x:v>Купить</x:v>
      </x:c>
      <x:c r="M199" s="11" t="str">
        <x:v>8 рабочих соединений и 2 запасных. Длина 2 м является исходным допущением.</x:v>
      </x:c>
      <x:c r="N199" s="11" t="str">
        <x:v>Бюджетная оценка на 03.10.2026. Источник подтверждает характеристики, а не цену.</x:v>
      </x:c>
      <x:c r="O199" s="11" t="str">
        <x:f>IF(C199="Опционально","Вне итога",IF(AND(ISNUMBER(F199),ISNUMBER(H199),ISNUMBER(I199),F199&gt;0,H199&gt;=0,I199&gt;=H199),"Цена учтена","Уточнить цену/количество"))</x:f>
        <x:v>Цена учтена</x:v>
      </x:c>
      <x:c r="P199" s="10"/>
      <x:c r="Q199" s="18" t="str">
        <x:v>Бюджетная оценка автора</x:v>
      </x:c>
      <x:c r="R199" s="18" t="str"/>
    </x:row>
    <x:row r="200" ht="61" customHeight="1">
      <x:c r="A200" s="10" t="str">
        <x:v>A3</x:v>
      </x:c>
      <x:c r="B200" s="10" t="str">
        <x:v>A3</x:v>
      </x:c>
      <x:c r="C200" s="11" t="str">
        <x:v>Оборудование</x:v>
      </x:c>
      <x:c r="D200" s="11" t="str">
        <x:v>Выделенный коммутатор обмена между узлами</x:v>
      </x:c>
      <x:c r="E200" s="11" t="str">
        <x:v>NVIDIA Quantum-2 QM9700, 64×400Gb/s, ОС и Subnet Manager</x:v>
      </x:c>
      <x:c r="F200" s="14" t="n">
        <x:v>1</x:v>
      </x:c>
      <x:c r="G200" s="3" t="str">
        <x:v>шт</x:v>
      </x:c>
      <x:c r="H200" s="15" t="n">
        <x:v>30000</x:v>
      </x:c>
      <x:c r="I200" s="15" t="n">
        <x:v>65000</x:v>
      </x:c>
      <x:c r="J200" s="16" t="n">
        <x:f>IF(AND(ISNUMBER(F200),ISNUMBER(H200)),F200*H200,"")</x:f>
        <x:v>30000</x:v>
      </x:c>
      <x:c r="K200" s="16" t="n">
        <x:f>IF(AND(ISNUMBER(F200),ISNUMBER(I200)),F200*I200,"")</x:f>
        <x:v>65000</x:v>
      </x:c>
      <x:c r="L200" s="11" t="str">
        <x:v>Купить</x:v>
      </x:c>
      <x:c r="M200" s="11" t="str">
        <x:v>Это покупка сетевого устройства. Ethernet и InfiniBand нельзя смешивать без соответствующего режима. Точный комплект лицензий включает поставщик.</x:v>
      </x:c>
      <x:c r="N200" s="11" t="str">
        <x:v>Бюджетная оценка на 03.10.2026. Источник подтверждает характеристики, а не цену.</x:v>
      </x:c>
      <x:c r="O200" s="11" t="str">
        <x:f>IF(C200="Опционально","Вне итога",IF(AND(ISNUMBER(F200),ISNUMBER(H200),ISNUMBER(I200),F200&gt;0,H200&gt;=0,I200&gt;=H200),"Цена учтена","Уточнить цену/количество"))</x:f>
        <x:v>Цена учтена</x:v>
      </x:c>
      <x:c r="P200" s="10"/>
      <x:c r="Q200" s="18" t="str">
        <x:v>Бюджетная оценка автора</x:v>
      </x:c>
      <x:c r="R200" s="18" t="str"/>
    </x:row>
    <x:row r="201" ht="34" customHeight="1">
      <x:c r="A201" s="10" t="str">
        <x:v>A3</x:v>
      </x:c>
      <x:c r="B201" s="10" t="str">
        <x:v>A3</x:v>
      </x:c>
      <x:c r="C201" s="11" t="str">
        <x:v>Оборудование</x:v>
      </x:c>
      <x:c r="D201" s="11" t="str">
        <x:v>Питание коммутатора RDMA</x:v>
      </x:c>
      <x:c r="E201" s="11" t="str">
        <x:v>2 блока питания, вентиляторы, рельсы, 2 шнура</x:v>
      </x:c>
      <x:c r="F201" s="14" t="n">
        <x:v>1</x:v>
      </x:c>
      <x:c r="G201" s="3" t="str">
        <x:v>к-т</x:v>
      </x:c>
      <x:c r="H201" s="21" t="n">
        <x:v>0</x:v>
      </x:c>
      <x:c r="I201" s="21" t="n">
        <x:v>0</x:v>
      </x:c>
      <x:c r="J201" s="16" t="n">
        <x:f>IF(AND(ISNUMBER(F201),ISNUMBER(H201)),F201*H201,"")</x:f>
        <x:v>0</x:v>
      </x:c>
      <x:c r="K201" s="16" t="n">
        <x:f>IF(AND(ISNUMBER(F201),ISNUMBER(I201)),F201*I201,"")</x:f>
        <x:v>0</x:v>
      </x:c>
      <x:c r="L201" s="11" t="str">
        <x:v>В комплекте</x:v>
      </x:c>
      <x:c r="M201" s="11" t="str"/>
      <x:c r="N201" s="11" t="str">
        <x:v>Включено в цену основного комплекта. Доплата $0.</x:v>
      </x:c>
      <x:c r="O201" s="11" t="str">
        <x:f>IF(C201="Опционально","Вне итога",IF(AND(ISNUMBER(F201),ISNUMBER(H201),ISNUMBER(I201),F201&gt;0,H201&gt;=0,I201&gt;=H201),"Цена учтена","Уточнить цену/количество"))</x:f>
        <x:v>Цена учтена</x:v>
      </x:c>
      <x:c r="P201" s="10"/>
      <x:c r="Q201" s="18" t="str">
        <x:v>Бюджетная оценка автора</x:v>
      </x:c>
      <x:c r="R201" s="18" t="str"/>
    </x:row>
    <x:row r="202" ht="44" customHeight="1">
      <x:c r="A202" s="10" t="str">
        <x:v>A3</x:v>
      </x:c>
      <x:c r="B202" s="10" t="str">
        <x:v>A3</x:v>
      </x:c>
      <x:c r="C202" s="11" t="str">
        <x:v>Оборудование</x:v>
      </x:c>
      <x:c r="D202" s="11" t="str">
        <x:v>USB-накопители для восстановления</x:v>
      </x:c>
      <x:c r="E202" s="11" t="str">
        <x:v>64GB USB 3.x</x:v>
      </x:c>
      <x:c r="F202" s="14" t="n">
        <x:v>2</x:v>
      </x:c>
      <x:c r="G202" s="3" t="str">
        <x:v>шт</x:v>
      </x:c>
      <x:c r="H202" s="15" t="n">
        <x:v>12</x:v>
      </x:c>
      <x:c r="I202" s="15" t="n">
        <x:v>25</x:v>
      </x:c>
      <x:c r="J202" s="16" t="n">
        <x:f>IF(AND(ISNUMBER(F202),ISNUMBER(H202)),F202*H202,"")</x:f>
        <x:v>24</x:v>
      </x:c>
      <x:c r="K202" s="16" t="n">
        <x:f>IF(AND(ISNUMBER(F202),ISNUMBER(I202)),F202*I202,"")</x:f>
        <x:v>50</x:v>
      </x:c>
      <x:c r="L202" s="11" t="str">
        <x:v>Купить</x:v>
      </x:c>
      <x:c r="M202" s="11" t="str">
        <x:v>Установочный носитель и аварийное восстановление. Не место хранения единственной копии данных.</x:v>
      </x:c>
      <x:c r="N202" s="11" t="str">
        <x:v>Бюджетная оценка на 03.10.2026. Источник подтверждает характеристики, а не цену.</x:v>
      </x:c>
      <x:c r="O202" s="11" t="str">
        <x:f>IF(C202="Опционально","Вне итога",IF(AND(ISNUMBER(F202),ISNUMBER(H202),ISNUMBER(I202),F202&gt;0,H202&gt;=0,I202&gt;=H202),"Цена учтена","Уточнить цену/количество"))</x:f>
        <x:v>Цена учтена</x:v>
      </x:c>
      <x:c r="P202" s="10"/>
      <x:c r="Q202" s="18" t="str">
        <x:v>Бюджетная оценка автора</x:v>
      </x:c>
      <x:c r="R202" s="18" t="str"/>
    </x:row>
    <x:row r="203" ht="61" customHeight="1">
      <x:c r="A203" s="10" t="str">
        <x:v>A3</x:v>
      </x:c>
      <x:c r="B203" s="10" t="str">
        <x:v>A3</x:v>
      </x:c>
      <x:c r="C203" s="11" t="str">
        <x:v>Оборудование</x:v>
      </x:c>
      <x:c r="D203" s="11" t="str">
        <x:v>Кабели между GPU-серверами и RDMA-свитчем</x:v>
      </x:c>
      <x:c r="E203" s="11" t="str">
        <x:v>4 twin-port OSFP кабеля на узел, 2×400G каждый, до 3 м, OEM QVL</x:v>
      </x:c>
      <x:c r="F203" s="14" t="n">
        <x:v>8</x:v>
      </x:c>
      <x:c r="G203" s="3" t="str">
        <x:v>шт</x:v>
      </x:c>
      <x:c r="H203" s="15" t="n">
        <x:v>450</x:v>
      </x:c>
      <x:c r="I203" s="15" t="n">
        <x:v>1100</x:v>
      </x:c>
      <x:c r="J203" s="16" t="n">
        <x:f>IF(AND(ISNUMBER(F203),ISNUMBER(H203)),F203*H203,"")</x:f>
        <x:v>3600</x:v>
      </x:c>
      <x:c r="K203" s="16" t="n">
        <x:f>IF(AND(ISNUMBER(F203),ISNUMBER(I203)),F203*I203,"")</x:f>
        <x:v>8800</x:v>
      </x:c>
      <x:c r="L203" s="11" t="str">
        <x:v>Купить</x:v>
      </x:c>
      <x:c r="M203" s="11" t="str">
        <x:v>Разъёмы и оба конца входят в комплект кабеля. Подбирается к QM9700 и DGX. Для H100/H200/B200: 8 логических линий 400G на узел.</x:v>
      </x:c>
      <x:c r="N203" s="11" t="str">
        <x:v>Бюджетная оценка на 03.10.2026. Источник подтверждает характеристики, а не цену.</x:v>
      </x:c>
      <x:c r="O203" s="11" t="str">
        <x:f>IF(C203="Опционально","Вне итога",IF(AND(ISNUMBER(F203),ISNUMBER(H203),ISNUMBER(I203),F203&gt;0,H203&gt;=0,I203&gt;=H203),"Цена учтена","Уточнить цену/количество"))</x:f>
        <x:v>Цена учтена</x:v>
      </x:c>
      <x:c r="P203" s="10"/>
      <x:c r="Q203" s="18" t="str">
        <x:v>Бюджетная оценка автора</x:v>
      </x:c>
      <x:c r="R203" s="18" t="str"/>
    </x:row>
    <x:row r="204" ht="44" customHeight="1">
      <x:c r="A204" s="10" t="str">
        <x:v>A3</x:v>
      </x:c>
      <x:c r="B204" s="10" t="str">
        <x:v>A3</x:v>
      </x:c>
      <x:c r="C204" s="11" t="str">
        <x:v>Оборудование</x:v>
      </x:c>
      <x:c r="D204" s="11" t="str">
        <x:v>Запасной кабель GPU-сети</x:v>
      </x:c>
      <x:c r="E204" s="11" t="str">
        <x:v>Тот же QVL и длина, что основной комплект</x:v>
      </x:c>
      <x:c r="F204" s="14" t="n">
        <x:v>1</x:v>
      </x:c>
      <x:c r="G204" s="3" t="str">
        <x:v>шт</x:v>
      </x:c>
      <x:c r="H204" s="15" t="n">
        <x:v>450</x:v>
      </x:c>
      <x:c r="I204" s="15" t="n">
        <x:v>1100</x:v>
      </x:c>
      <x:c r="J204" s="16" t="n">
        <x:f>IF(AND(ISNUMBER(F204),ISNUMBER(H204)),F204*H204,"")</x:f>
        <x:v>450</x:v>
      </x:c>
      <x:c r="K204" s="16" t="n">
        <x:f>IF(AND(ISNUMBER(F204),ISNUMBER(I204)),F204*I204,"")</x:f>
        <x:v>1100</x:v>
      </x:c>
      <x:c r="L204" s="11" t="str">
        <x:v>Купить</x:v>
      </x:c>
      <x:c r="M204" s="11" t="str"/>
      <x:c r="N204" s="11" t="str">
        <x:v>Бюджетная оценка на 03.10.2026. Источник подтверждает характеристики, а не цену.</x:v>
      </x:c>
      <x:c r="O204" s="11" t="str">
        <x:f>IF(C204="Опционально","Вне итога",IF(AND(ISNUMBER(F204),ISNUMBER(H204),ISNUMBER(I204),F204&gt;0,H204&gt;=0,I204&gt;=H204),"Цена учтена","Уточнить цену/количество"))</x:f>
        <x:v>Цена учтена</x:v>
      </x:c>
      <x:c r="P204" s="10"/>
      <x:c r="Q204" s="18" t="str">
        <x:v>Бюджетная оценка автора</x:v>
      </x:c>
      <x:c r="R204" s="18" t="str"/>
    </x:row>
    <x:row r="205" ht="44" customHeight="1">
      <x:c r="A205" s="10" t="str">
        <x:v>A3</x:v>
      </x:c>
      <x:c r="B205" s="10" t="str">
        <x:v>A3</x:v>
      </x:c>
      <x:c r="C205" s="11" t="str">
        <x:v>Помещение</x:v>
      </x:c>
      <x:c r="D205" s="11" t="str">
        <x:v>Обследование и проект</x:v>
      </x:c>
      <x:c r="E205" s="11" t="str">
        <x:v>Электрик, специалист по охлаждению, проверка несущей способности пола</x:v>
      </x:c>
      <x:c r="F205" s="14" t="n">
        <x:v>1</x:v>
      </x:c>
      <x:c r="G205" s="3" t="str">
        <x:v>усл</x:v>
      </x:c>
      <x:c r="H205" s="15" t="n">
        <x:v>2000</x:v>
      </x:c>
      <x:c r="I205" s="15" t="n">
        <x:v>8000</x:v>
      </x:c>
      <x:c r="J205" s="16" t="n">
        <x:f>IF(AND(ISNUMBER(F205),ISNUMBER(H205)),F205*H205,"")</x:f>
        <x:v>2000</x:v>
      </x:c>
      <x:c r="K205" s="16" t="n">
        <x:f>IF(AND(ISNUMBER(F205),ISNUMBER(I205)),F205*I205,"")</x:f>
        <x:v>8000</x:v>
      </x:c>
      <x:c r="L205" s="11" t="str">
        <x:v>Купить</x:v>
      </x:c>
      <x:c r="M205" s="11" t="str">
        <x:v>Уточнить вводную мощность, трассы, дверные проёмы, этаж, шум и наружный блок. До закупки кабеля и защиты.</x:v>
      </x:c>
      <x:c r="N205" s="11" t="str">
        <x:v>Бюджетная оценка на 03.10.2026. Источник подтверждает характеристики, а не цену.</x:v>
      </x:c>
      <x:c r="O205" s="11" t="str">
        <x:f>IF(C205="Опционально","Вне итога",IF(AND(ISNUMBER(F205),ISNUMBER(H205),ISNUMBER(I205),F205&gt;0,H205&gt;=0,I205&gt;=H205),"Цена учтена","Уточнить цену/количество"))</x:f>
        <x:v>Цена учтена</x:v>
      </x:c>
      <x:c r="P205" s="10"/>
      <x:c r="Q205" s="18" t="str">
        <x:v>Бюджетная оценка автора</x:v>
      </x:c>
      <x:c r="R205" s="18" t="str"/>
    </x:row>
    <x:row r="206" ht="44" customHeight="1">
      <x:c r="A206" s="10" t="str">
        <x:v>A3</x:v>
      </x:c>
      <x:c r="B206" s="10" t="str">
        <x:v>A3</x:v>
      </x:c>
      <x:c r="C206" s="11" t="str">
        <x:v>Помещение</x:v>
      </x:c>
      <x:c r="D206" s="11" t="str">
        <x:v>Подготовка поверхностей</x:v>
      </x:c>
      <x:c r="E206" s="11" t="str">
        <x:v>Обеспыливание, герметизация щелей, ремонт покрытия существующей комнаты</x:v>
      </x:c>
      <x:c r="F206" s="14" t="n">
        <x:v>30</x:v>
      </x:c>
      <x:c r="G206" s="3" t="str">
        <x:v>м²</x:v>
      </x:c>
      <x:c r="H206" s="15" t="n">
        <x:v>30</x:v>
      </x:c>
      <x:c r="I206" s="15" t="n">
        <x:v>80</x:v>
      </x:c>
      <x:c r="J206" s="16" t="n">
        <x:f>IF(AND(ISNUMBER(F206),ISNUMBER(H206)),F206*H206,"")</x:f>
        <x:v>900</x:v>
      </x:c>
      <x:c r="K206" s="16" t="n">
        <x:f>IF(AND(ISNUMBER(F206),ISNUMBER(I206)),F206*I206,"")</x:f>
        <x:v>2400</x:v>
      </x:c>
      <x:c r="L206" s="11" t="str">
        <x:v>Купить</x:v>
      </x:c>
      <x:c r="M206" s="11" t="str">
        <x:v>Исходно помещение с готовыми стенами и крышей. Строительство здания не рассчитано.</x:v>
      </x:c>
      <x:c r="N206" s="11" t="str">
        <x:v>Бюджетная оценка на 03.10.2026. Источник подтверждает характеристики, а не цену.</x:v>
      </x:c>
      <x:c r="O206" s="11" t="str">
        <x:f>IF(C206="Опционально","Вне итога",IF(AND(ISNUMBER(F206),ISNUMBER(H206),ISNUMBER(I206),F206&gt;0,H206&gt;=0,I206&gt;=H206),"Цена учтена","Уточнить цену/количество"))</x:f>
        <x:v>Цена учтена</x:v>
      </x:c>
      <x:c r="P206" s="10"/>
      <x:c r="Q206" s="18" t="str">
        <x:v>Бюджетная оценка автора</x:v>
      </x:c>
      <x:c r="R206" s="18" t="str"/>
    </x:row>
    <x:row r="207" ht="44" customHeight="1">
      <x:c r="A207" s="10" t="str">
        <x:v>A3</x:v>
      </x:c>
      <x:c r="B207" s="10" t="str">
        <x:v>A3</x:v>
      </x:c>
      <x:c r="C207" s="11" t="str">
        <x:v>Помещение</x:v>
      </x:c>
      <x:c r="D207" s="11" t="str">
        <x:v>Усиление пола и перемещение тяжёлого оборудования</x:v>
      </x:c>
      <x:c r="E207" s="11" t="str">
        <x:v>Работы по результатам обследования, бюджетный резерв</x:v>
      </x:c>
      <x:c r="F207" s="14" t="n">
        <x:v>1</x:v>
      </x:c>
      <x:c r="G207" s="3" t="str">
        <x:v>резерв</x:v>
      </x:c>
      <x:c r="H207" s="15" t="n">
        <x:v>0</x:v>
      </x:c>
      <x:c r="I207" s="15" t="n">
        <x:v>15000</x:v>
      </x:c>
      <x:c r="J207" s="16" t="n">
        <x:f>IF(AND(ISNUMBER(F207),ISNUMBER(H207)),F207*H207,"")</x:f>
        <x:v>0</x:v>
      </x:c>
      <x:c r="K207" s="16" t="n">
        <x:f>IF(AND(ISNUMBER(F207),ISNUMBER(I207)),F207*I207,"")</x:f>
        <x:v>15000</x:v>
      </x:c>
      <x:c r="L207" s="11" t="str">
        <x:v>Резерв</x:v>
      </x:c>
      <x:c r="M207" s="11" t="str">
        <x:v>Может не понадобиться. Для тяжёлых стоек нагрузку подтверждает инженер, цену даёт подрядчик.</x:v>
      </x:c>
      <x:c r="N207" s="11" t="str">
        <x:v>Бюджетная оценка на 03.10.2026. Источник подтверждает характеристики, а не цену.</x:v>
      </x:c>
      <x:c r="O207" s="11" t="str">
        <x:f>IF(C207="Опционально","Вне итога",IF(AND(ISNUMBER(F207),ISNUMBER(H207),ISNUMBER(I207),F207&gt;0,H207&gt;=0,I207&gt;=H207),"Цена учтена","Уточнить цену/количество"))</x:f>
        <x:v>Цена учтена</x:v>
      </x:c>
      <x:c r="P207" s="10"/>
      <x:c r="Q207" s="18" t="str">
        <x:v>Бюджетная оценка автора</x:v>
      </x:c>
      <x:c r="R207" s="18" t="str"/>
    </x:row>
    <x:row r="208" ht="44" customHeight="1">
      <x:c r="A208" s="10" t="str">
        <x:v>A3</x:v>
      </x:c>
      <x:c r="B208" s="10" t="str">
        <x:v>A3</x:v>
      </x:c>
      <x:c r="C208" s="11" t="str">
        <x:v>Помещение</x:v>
      </x:c>
      <x:c r="D208" s="11" t="str">
        <x:v>Серверная стойка</x:v>
      </x:c>
      <x:c r="E208" s="11" t="str">
        <x:v>42U, ширина 800 мм, глубина 1200–1400 мм, нагрузка ≥1500 кг</x:v>
      </x:c>
      <x:c r="F208" s="14" t="n">
        <x:v>1</x:v>
      </x:c>
      <x:c r="G208" s="3" t="str">
        <x:v>шт</x:v>
      </x:c>
      <x:c r="H208" s="15" t="n">
        <x:v>1500</x:v>
      </x:c>
      <x:c r="I208" s="15" t="n">
        <x:v>3500</x:v>
      </x:c>
      <x:c r="J208" s="16" t="n">
        <x:f>IF(AND(ISNUMBER(F208),ISNUMBER(H208)),F208*H208,"")</x:f>
        <x:v>1500</x:v>
      </x:c>
      <x:c r="K208" s="16" t="n">
        <x:f>IF(AND(ISNUMBER(F208),ISNUMBER(I208)),F208*I208,"")</x:f>
        <x:v>3500</x:v>
      </x:c>
      <x:c r="L208" s="11" t="str">
        <x:v>Купить</x:v>
      </x:c>
      <x:c r="M208" s="11" t="str">
        <x:v>Проверить длину рельсов, пространство сзади и массу заполненной стойки.</x:v>
      </x:c>
      <x:c r="N208" s="11" t="str">
        <x:v>Бюджетная оценка на 03.10.2026. Источник подтверждает характеристики, а не цену.</x:v>
      </x:c>
      <x:c r="O208" s="11" t="str">
        <x:f>IF(C208="Опционально","Вне итога",IF(AND(ISNUMBER(F208),ISNUMBER(H208),ISNUMBER(I208),F208&gt;0,H208&gt;=0,I208&gt;=H208),"Цена учтена","Уточнить цену/количество"))</x:f>
        <x:v>Цена учтена</x:v>
      </x:c>
      <x:c r="P208" s="10"/>
      <x:c r="Q208" s="18" t="str">
        <x:v>Бюджетная оценка автора</x:v>
      </x:c>
      <x:c r="R208" s="18" t="str"/>
    </x:row>
    <x:row r="209" ht="44" customHeight="1">
      <x:c r="A209" s="10" t="str">
        <x:v>A3</x:v>
      </x:c>
      <x:c r="B209" s="10" t="str">
        <x:v>A3</x:v>
      </x:c>
      <x:c r="C209" s="11" t="str">
        <x:v>Помещение</x:v>
      </x:c>
      <x:c r="D209" s="11" t="str">
        <x:v>Полка для NAS и сетевого оборудования</x:v>
      </x:c>
      <x:c r="E209" s="11" t="str">
        <x:v>19 дюймов, усиленная</x:v>
      </x:c>
      <x:c r="F209" s="14" t="n">
        <x:v>2</x:v>
      </x:c>
      <x:c r="G209" s="3" t="str">
        <x:v>шт</x:v>
      </x:c>
      <x:c r="H209" s="15" t="n">
        <x:v>70</x:v>
      </x:c>
      <x:c r="I209" s="15" t="n">
        <x:v>160</x:v>
      </x:c>
      <x:c r="J209" s="16" t="n">
        <x:f>IF(AND(ISNUMBER(F209),ISNUMBER(H209)),F209*H209,"")</x:f>
        <x:v>140</x:v>
      </x:c>
      <x:c r="K209" s="16" t="n">
        <x:f>IF(AND(ISNUMBER(F209),ISNUMBER(I209)),F209*I209,"")</x:f>
        <x:v>320</x:v>
      </x:c>
      <x:c r="L209" s="11" t="str">
        <x:v>Купить</x:v>
      </x:c>
      <x:c r="M209" s="11" t="str"/>
      <x:c r="N209" s="11" t="str">
        <x:v>Бюджетная оценка на 03.10.2026. Источник подтверждает характеристики, а не цену.</x:v>
      </x:c>
      <x:c r="O209" s="11" t="str">
        <x:f>IF(C209="Опционально","Вне итога",IF(AND(ISNUMBER(F209),ISNUMBER(H209),ISNUMBER(I209),F209&gt;0,H209&gt;=0,I209&gt;=H209),"Цена учтена","Уточнить цену/количество"))</x:f>
        <x:v>Цена учтена</x:v>
      </x:c>
      <x:c r="P209" s="10"/>
      <x:c r="Q209" s="18" t="str">
        <x:v>Бюджетная оценка автора</x:v>
      </x:c>
      <x:c r="R209" s="18" t="str"/>
    </x:row>
    <x:row r="210" ht="44" customHeight="1">
      <x:c r="A210" s="10" t="str">
        <x:v>A3</x:v>
      </x:c>
      <x:c r="B210" s="10" t="str">
        <x:v>A3</x:v>
      </x:c>
      <x:c r="C210" s="11" t="str">
        <x:v>Помещение</x:v>
      </x:c>
      <x:c r="D210" s="11" t="str">
        <x:v>Закрытие пустых мест и организация кабелей</x:v>
      </x:c>
      <x:c r="E210" s="11" t="str">
        <x:v>Заглушки U, вертикальный и горизонтальный органайзеры, крепёж M6</x:v>
      </x:c>
      <x:c r="F210" s="14" t="n">
        <x:v>1</x:v>
      </x:c>
      <x:c r="G210" s="3" t="str">
        <x:v>к-т</x:v>
      </x:c>
      <x:c r="H210" s="15" t="n">
        <x:v>160</x:v>
      </x:c>
      <x:c r="I210" s="15" t="n">
        <x:v>400</x:v>
      </x:c>
      <x:c r="J210" s="16" t="n">
        <x:f>IF(AND(ISNUMBER(F210),ISNUMBER(H210)),F210*H210,"")</x:f>
        <x:v>160</x:v>
      </x:c>
      <x:c r="K210" s="16" t="n">
        <x:f>IF(AND(ISNUMBER(F210),ISNUMBER(I210)),F210*I210,"")</x:f>
        <x:v>400</x:v>
      </x:c>
      <x:c r="L210" s="11" t="str">
        <x:v>Купить</x:v>
      </x:c>
      <x:c r="M210" s="11" t="str">
        <x:v>Предотвращение возврата горячего воздуха и удобное обслуживание. Рельсы серверов считаются в серверном комплекте.</x:v>
      </x:c>
      <x:c r="N210" s="11" t="str">
        <x:v>Бюджетная оценка на 03.10.2026. Источник подтверждает характеристики, а не цену.</x:v>
      </x:c>
      <x:c r="O210" s="11" t="str">
        <x:f>IF(C210="Опционально","Вне итога",IF(AND(ISNUMBER(F210),ISNUMBER(H210),ISNUMBER(I210),F210&gt;0,H210&gt;=0,I210&gt;=H210),"Цена учтена","Уточнить цену/количество"))</x:f>
        <x:v>Цена учтена</x:v>
      </x:c>
      <x:c r="P210" s="10"/>
      <x:c r="Q210" s="18" t="str">
        <x:v>Бюджетная оценка автора</x:v>
      </x:c>
      <x:c r="R210" s="18" t="str"/>
    </x:row>
    <x:row r="211" ht="44" customHeight="1">
      <x:c r="A211" s="10" t="str">
        <x:v>A3</x:v>
      </x:c>
      <x:c r="B211" s="10" t="str">
        <x:v>A3</x:v>
      </x:c>
      <x:c r="C211" s="11" t="str">
        <x:v>Помещение</x:v>
      </x:c>
      <x:c r="D211" s="11" t="str">
        <x:v>Заземление стоек</x:v>
      </x:c>
      <x:c r="E211" s="11" t="str">
        <x:v>Шина, перемычки, наконечники</x:v>
      </x:c>
      <x:c r="F211" s="14" t="n">
        <x:v>1</x:v>
      </x:c>
      <x:c r="G211" s="3" t="str">
        <x:v>к-т</x:v>
      </x:c>
      <x:c r="H211" s="15" t="n">
        <x:v>80</x:v>
      </x:c>
      <x:c r="I211" s="15" t="n">
        <x:v>220</x:v>
      </x:c>
      <x:c r="J211" s="16" t="n">
        <x:f>IF(AND(ISNUMBER(F211),ISNUMBER(H211)),F211*H211,"")</x:f>
        <x:v>80</x:v>
      </x:c>
      <x:c r="K211" s="16" t="n">
        <x:f>IF(AND(ISNUMBER(F211),ISNUMBER(I211)),F211*I211,"")</x:f>
        <x:v>220</x:v>
      </x:c>
      <x:c r="L211" s="11" t="str">
        <x:v>Купить</x:v>
      </x:c>
      <x:c r="M211" s="11" t="str"/>
      <x:c r="N211" s="11" t="str">
        <x:v>Бюджетная оценка на 03.10.2026. Источник подтверждает характеристики, а не цену.</x:v>
      </x:c>
      <x:c r="O211" s="11" t="str">
        <x:f>IF(C211="Опционально","Вне итога",IF(AND(ISNUMBER(F211),ISNUMBER(H211),ISNUMBER(I211),F211&gt;0,H211&gt;=0,I211&gt;=H211),"Цена учтена","Уточнить цену/количество"))</x:f>
        <x:v>Цена учтена</x:v>
      </x:c>
      <x:c r="P211" s="10"/>
      <x:c r="Q211" s="18" t="str">
        <x:v>Бюджетная оценка автора</x:v>
      </x:c>
      <x:c r="R211" s="18" t="str"/>
    </x:row>
    <x:row r="212" ht="61" customHeight="1">
      <x:c r="A212" s="10" t="str">
        <x:v>A3</x:v>
      </x:c>
      <x:c r="B212" s="10" t="str">
        <x:v>A3</x:v>
      </x:c>
      <x:c r="C212" s="11" t="str">
        <x:v>Помещение</x:v>
      </x:c>
      <x:c r="D212" s="11" t="str">
        <x:v>Источник бесперебойного питания</x:v>
      </x:c>
      <x:c r="E212" s="11" t="str">
        <x:v>Онлайн ИБП 40kVA. Активная мощность ≥37.5kW</x:v>
      </x:c>
      <x:c r="F212" s="14" t="n">
        <x:v>1</x:v>
      </x:c>
      <x:c r="G212" s="3" t="str">
        <x:v>шт</x:v>
      </x:c>
      <x:c r="H212" s="15" t="n">
        <x:v>15000</x:v>
      </x:c>
      <x:c r="I212" s="15" t="n">
        <x:v>32000</x:v>
      </x:c>
      <x:c r="J212" s="16" t="n">
        <x:f>IF(AND(ISNUMBER(F212),ISNUMBER(H212)),F212*H212,"")</x:f>
        <x:v>15000</x:v>
      </x:c>
      <x:c r="K212" s="16" t="n">
        <x:f>IF(AND(ISNUMBER(F212),ISNUMBER(I212)),F212*I212,"")</x:f>
        <x:v>32000</x:v>
      </x:c>
      <x:c r="L212" s="11" t="str">
        <x:v>Купить</x:v>
      </x:c>
      <x:c r="M212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212" s="11" t="str">
        <x:v>Бюджетная оценка на 03.10.2026. Источник подтверждает характеристики, а не цену.</x:v>
      </x:c>
      <x:c r="O212" s="11" t="str">
        <x:f>IF(C212="Опционально","Вне итога",IF(AND(ISNUMBER(F212),ISNUMBER(H212),ISNUMBER(I212),F212&gt;0,H212&gt;=0,I212&gt;=H212),"Цена учтена","Уточнить цену/количество"))</x:f>
        <x:v>Цена учтена</x:v>
      </x:c>
      <x:c r="P212" s="10"/>
      <x:c r="Q212" s="18" t="str">
        <x:v>Schneider: Easy UPS 3S Pro, 400 В</x:v>
      </x:c>
      <x:c r="R212" s="18" t="str">
        <x:v>https://www.productinfo.schneider-electric.com/easyups3s_pro_iec/990-66229-easy-ups-3s-pro-for-external-batteries-installation/English/990-66229B_EN.pdf</x:v>
      </x:c>
    </x:row>
    <x:row r="213" ht="61" customHeight="1">
      <x:c r="A213" s="10" t="str">
        <x:v>A3</x:v>
      </x:c>
      <x:c r="B213" s="10" t="str">
        <x:v>A3</x:v>
      </x:c>
      <x:c r="C213" s="11" t="str">
        <x:v>Помещение</x:v>
      </x:c>
      <x:c r="D213" s="11" t="str">
        <x:v>Батареи и шкаф батарей</x:v>
      </x:c>
      <x:c r="E213" s="11" t="str">
        <x:v>Внешний комплект, 5–10 минут при нагрузке 30kW</x:v>
      </x:c>
      <x:c r="F213" s="14" t="n">
        <x:v>1</x:v>
      </x:c>
      <x:c r="G213" s="3" t="str">
        <x:v>к-т</x:v>
      </x:c>
      <x:c r="H213" s="15" t="n">
        <x:v>10500</x:v>
      </x:c>
      <x:c r="I213" s="15" t="n">
        <x:v>25500</x:v>
      </x:c>
      <x:c r="J213" s="16" t="n">
        <x:f>IF(AND(ISNUMBER(F213),ISNUMBER(H213)),F213*H213,"")</x:f>
        <x:v>10500</x:v>
      </x:c>
      <x:c r="K213" s="16" t="n">
        <x:f>IF(AND(ISNUMBER(F213),ISNUMBER(I213)),F213*I213,"")</x:f>
        <x:v>25500</x:v>
      </x:c>
      <x:c r="L213" s="11" t="str">
        <x:v>Купить</x:v>
      </x:c>
      <x:c r="M213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213" s="11" t="str">
        <x:v>Бюджетная оценка на 03.10.2026. Источник подтверждает характеристики, а не цену.</x:v>
      </x:c>
      <x:c r="O213" s="11" t="str">
        <x:f>IF(C213="Опционально","Вне итога",IF(AND(ISNUMBER(F213),ISNUMBER(H213),ISNUMBER(I213),F213&gt;0,H213&gt;=0,I213&gt;=H213),"Цена учтена","Уточнить цену/количество"))</x:f>
        <x:v>Цена учтена</x:v>
      </x:c>
      <x:c r="P213" s="10"/>
      <x:c r="Q213" s="18" t="str">
        <x:v>Бюджетная оценка автора</x:v>
      </x:c>
      <x:c r="R213" s="18" t="str"/>
    </x:row>
    <x:row r="214" ht="44" customHeight="1">
      <x:c r="A214" s="10" t="str">
        <x:v>A3</x:v>
      </x:c>
      <x:c r="B214" s="10" t="str">
        <x:v>A3</x:v>
      </x:c>
      <x:c r="C214" s="11" t="str">
        <x:v>Помещение</x:v>
      </x:c>
      <x:c r="D214" s="11" t="str">
        <x:v>Сервисный обход ИБП</x:v>
      </x:c>
      <x:c r="E214" s="11" t="str">
        <x:v>Внешний maintenance bypass и кабели подключения</x:v>
      </x:c>
      <x:c r="F214" s="14" t="n">
        <x:v>1</x:v>
      </x:c>
      <x:c r="G214" s="3" t="str">
        <x:v>к-т</x:v>
      </x:c>
      <x:c r="H214" s="15" t="n">
        <x:v>1000</x:v>
      </x:c>
      <x:c r="I214" s="15" t="n">
        <x:v>4000</x:v>
      </x:c>
      <x:c r="J214" s="16" t="n">
        <x:f>IF(AND(ISNUMBER(F214),ISNUMBER(H214)),F214*H214,"")</x:f>
        <x:v>1000</x:v>
      </x:c>
      <x:c r="K214" s="16" t="n">
        <x:f>IF(AND(ISNUMBER(F214),ISNUMBER(I214)),F214*I214,"")</x:f>
        <x:v>4000</x:v>
      </x:c>
      <x:c r="L214" s="11" t="str">
        <x:v>Купить</x:v>
      </x:c>
      <x:c r="M214" s="11" t="str">
        <x:v>Позволяет обслуживать ИБП. Тип подключения согласует электрик.</x:v>
      </x:c>
      <x:c r="N214" s="11" t="str">
        <x:v>Бюджетная оценка на 03.10.2026. Источник подтверждает характеристики, а не цену.</x:v>
      </x:c>
      <x:c r="O214" s="11" t="str">
        <x:f>IF(C214="Опционально","Вне итога",IF(AND(ISNUMBER(F214),ISNUMBER(H214),ISNUMBER(I214),F214&gt;0,H214&gt;=0,I214&gt;=H214),"Цена учтена","Уточнить цену/количество"))</x:f>
        <x:v>Цена учтена</x:v>
      </x:c>
      <x:c r="P214" s="10"/>
      <x:c r="Q214" s="18" t="str">
        <x:v>Бюджетная оценка автора</x:v>
      </x:c>
      <x:c r="R214" s="18" t="str"/>
    </x:row>
    <x:row r="215" ht="44" customHeight="1">
      <x:c r="A215" s="10" t="str">
        <x:v>A3</x:v>
      </x:c>
      <x:c r="B215" s="10" t="str">
        <x:v>A3</x:v>
      </x:c>
      <x:c r="C215" s="11" t="str">
        <x:v>Помещение</x:v>
      </x:c>
      <x:c r="D215" s="11" t="str">
        <x:v>Распределители питания в стойках</x:v>
      </x:c>
      <x:c r="E215" s="11" t="str">
        <x:v>2 PDU на стойку. Для &gt;8kW: 3-фазные 400V 32/63A, выходы C19 по OEM</x:v>
      </x:c>
      <x:c r="F215" s="14" t="n">
        <x:v>2</x:v>
      </x:c>
      <x:c r="G215" s="3" t="str">
        <x:v>шт</x:v>
      </x:c>
      <x:c r="H215" s="15" t="n">
        <x:v>350</x:v>
      </x:c>
      <x:c r="I215" s="15" t="n">
        <x:v>1500</x:v>
      </x:c>
      <x:c r="J215" s="16" t="n">
        <x:f>IF(AND(ISNUMBER(F215),ISNUMBER(H215)),F215*H215,"")</x:f>
        <x:v>700</x:v>
      </x:c>
      <x:c r="K215" s="16" t="n">
        <x:f>IF(AND(ISNUMBER(F215),ISNUMBER(I215)),F215*I215,"")</x:f>
        <x:v>3000</x:v>
      </x:c>
      <x:c r="L215" s="11" t="str">
        <x:v>Купить</x:v>
      </x:c>
      <x:c r="M215" s="11" t="str">
        <x:v>Число и номинал розеток уточнить по комплекту шнуров. Два PDU от одного ИБП не образуют независимые электровводы.</x:v>
      </x:c>
      <x:c r="N215" s="11" t="str">
        <x:v>Бюджетная оценка на 03.10.2026. Источник подтверждает характеристики, а не цену.</x:v>
      </x:c>
      <x:c r="O215" s="11" t="str">
        <x:f>IF(C215="Опционально","Вне итога",IF(AND(ISNUMBER(F215),ISNUMBER(H215),ISNUMBER(I215),F215&gt;0,H215&gt;=0,I215&gt;=H215),"Цена учтена","Уточнить цену/количество"))</x:f>
        <x:v>Цена учтена</x:v>
      </x:c>
      <x:c r="P215" s="10"/>
      <x:c r="Q215" s="18" t="str">
        <x:v>Бюджетная оценка автора</x:v>
      </x:c>
      <x:c r="R215" s="18" t="str"/>
    </x:row>
    <x:row r="216" ht="44" customHeight="1">
      <x:c r="A216" s="10" t="str">
        <x:v>A3</x:v>
      </x:c>
      <x:c r="B216" s="10" t="str">
        <x:v>A3</x:v>
      </x:c>
      <x:c r="C216" s="11" t="str">
        <x:v>Помещение</x:v>
      </x:c>
      <x:c r="D216" s="11" t="str">
        <x:v>Электрощит помещения</x:v>
      </x:c>
      <x:c r="E216" s="11" t="str">
        <x:v>Вводной выключатель, отдельные линии IT и охлаждения, УЗИП, учёт, защитные устройства</x:v>
      </x:c>
      <x:c r="F216" s="14" t="n">
        <x:v>1</x:v>
      </x:c>
      <x:c r="G216" s="3" t="str">
        <x:v>к-т</x:v>
      </x:c>
      <x:c r="H216" s="15" t="n">
        <x:v>1800</x:v>
      </x:c>
      <x:c r="I216" s="15" t="n">
        <x:v>6000</x:v>
      </x:c>
      <x:c r="J216" s="16" t="n">
        <x:f>IF(AND(ISNUMBER(F216),ISNUMBER(H216)),F216*H216,"")</x:f>
        <x:v>1800</x:v>
      </x:c>
      <x:c r="K216" s="16" t="n">
        <x:f>IF(AND(ISNUMBER(F216),ISNUMBER(I216)),F216*I216,"")</x:f>
        <x:v>6000</x:v>
      </x:c>
      <x:c r="L216" s="11" t="str">
        <x:v>Купить</x:v>
      </x:c>
      <x:c r="M216" s="11" t="str">
        <x:v>Номиналы, селективность, УЗО и сечения определяются проектом. В цену включена комплектация щита.</x:v>
      </x:c>
      <x:c r="N216" s="11" t="str">
        <x:v>Бюджетная оценка на 03.10.2026. Источник подтверждает характеристики, а не цену.</x:v>
      </x:c>
      <x:c r="O216" s="11" t="str">
        <x:f>IF(C216="Опционально","Вне итога",IF(AND(ISNUMBER(F216),ISNUMBER(H216),ISNUMBER(I216),F216&gt;0,H216&gt;=0,I216&gt;=H216),"Цена учтена","Уточнить цену/количество"))</x:f>
        <x:v>Цена учтена</x:v>
      </x:c>
      <x:c r="P216" s="10"/>
      <x:c r="Q216" s="18" t="str">
        <x:v>Бюджетная оценка автора</x:v>
      </x:c>
      <x:c r="R216" s="18" t="str"/>
    </x:row>
    <x:row r="217" ht="44" customHeight="1">
      <x:c r="A217" s="10" t="str">
        <x:v>A3</x:v>
      </x:c>
      <x:c r="B217" s="10" t="str">
        <x:v>A3</x:v>
      </x:c>
      <x:c r="C217" s="11" t="str">
        <x:v>Помещение</x:v>
      </x:c>
      <x:c r="D217" s="11" t="str">
        <x:v>Силовой кабель и прокладка до комнаты</x:v>
      </x:c>
      <x:c r="E217" s="11" t="str">
        <x:v>Кабель, лоток, вводы и крепления. Сечение по расчёту</x:v>
      </x:c>
      <x:c r="F217" s="14" t="n">
        <x:v>30</x:v>
      </x:c>
      <x:c r="G217" s="3" t="str">
        <x:v>м</x:v>
      </x:c>
      <x:c r="H217" s="15" t="n">
        <x:v>40</x:v>
      </x:c>
      <x:c r="I217" s="15" t="n">
        <x:v>100</x:v>
      </x:c>
      <x:c r="J217" s="16" t="n">
        <x:f>IF(AND(ISNUMBER(F217),ISNUMBER(H217)),F217*H217,"")</x:f>
        <x:v>1200</x:v>
      </x:c>
      <x:c r="K217" s="16" t="n">
        <x:f>IF(AND(ISNUMBER(F217),ISNUMBER(I217)),F217*I217,"")</x:f>
        <x:v>3000</x:v>
      </x:c>
      <x:c r="L217" s="11" t="str">
        <x:v>Купить</x:v>
      </x:c>
      <x:c r="M217" s="11" t="str">
        <x:v>Исходная трасса 30 м. Меняется после обмера. Не является готовым выбором сечения кабеля.</x:v>
      </x:c>
      <x:c r="N217" s="11" t="str">
        <x:v>Бюджетная оценка на 03.10.2026. Источник подтверждает характеристики, а не цену.</x:v>
      </x:c>
      <x:c r="O217" s="11" t="str">
        <x:f>IF(C217="Опционально","Вне итога",IF(AND(ISNUMBER(F217),ISNUMBER(H217),ISNUMBER(I217),F217&gt;0,H217&gt;=0,I217&gt;=H217),"Цена учтена","Уточнить цену/количество"))</x:f>
        <x:v>Цена учтена</x:v>
      </x:c>
      <x:c r="P217" s="10"/>
      <x:c r="Q217" s="18" t="str">
        <x:v>Бюджетная оценка автора</x:v>
      </x:c>
      <x:c r="R217" s="18" t="str"/>
    </x:row>
    <x:row r="218" ht="44" customHeight="1">
      <x:c r="A218" s="10" t="str">
        <x:v>A3</x:v>
      </x:c>
      <x:c r="B218" s="10" t="str">
        <x:v>A3</x:v>
      </x:c>
      <x:c r="C218" s="11" t="str">
        <x:v>Помещение</x:v>
      </x:c>
      <x:c r="D218" s="11" t="str">
        <x:v>Внутренние силовые линии</x:v>
      </x:c>
      <x:c r="E218" s="11" t="str">
        <x:v>Кабели от щита до ИБП/PDU и оборудования охлаждения</x:v>
      </x:c>
      <x:c r="F218" s="14" t="n">
        <x:v>15</x:v>
      </x:c>
      <x:c r="G218" s="3" t="str">
        <x:v>м</x:v>
      </x:c>
      <x:c r="H218" s="15" t="n">
        <x:v>25</x:v>
      </x:c>
      <x:c r="I218" s="15" t="n">
        <x:v>70</x:v>
      </x:c>
      <x:c r="J218" s="16" t="n">
        <x:f>IF(AND(ISNUMBER(F218),ISNUMBER(H218)),F218*H218,"")</x:f>
        <x:v>375</x:v>
      </x:c>
      <x:c r="K218" s="16" t="n">
        <x:f>IF(AND(ISNUMBER(F218),ISNUMBER(I218)),F218*I218,"")</x:f>
        <x:v>1050</x:v>
      </x:c>
      <x:c r="L218" s="11" t="str">
        <x:v>Купить</x:v>
      </x:c>
      <x:c r="M218" s="11" t="str">
        <x:v>Исходные длины. Наконечники, разъёмы и крепёж учтены в строке расходников.</x:v>
      </x:c>
      <x:c r="N218" s="11" t="str">
        <x:v>Бюджетная оценка на 03.10.2026. Источник подтверждает характеристики, а не цену.</x:v>
      </x:c>
      <x:c r="O218" s="11" t="str">
        <x:f>IF(C218="Опционально","Вне итога",IF(AND(ISNUMBER(F218),ISNUMBER(H218),ISNUMBER(I218),F218&gt;0,H218&gt;=0,I218&gt;=H218),"Цена учтена","Уточнить цену/количество"))</x:f>
        <x:v>Цена учтена</x:v>
      </x:c>
      <x:c r="P218" s="10"/>
      <x:c r="Q218" s="18" t="str">
        <x:v>Бюджетная оценка автора</x:v>
      </x:c>
      <x:c r="R218" s="18" t="str"/>
    </x:row>
    <x:row r="219" ht="61" customHeight="1">
      <x:c r="A219" s="10" t="str">
        <x:v>A3</x:v>
      </x:c>
      <x:c r="B219" s="10" t="str">
        <x:v>A3</x:v>
      </x:c>
      <x:c r="C219" s="11" t="str">
        <x:v>Помещение</x:v>
      </x:c>
      <x:c r="D219" s="11" t="str">
        <x:v>Резерв на увеличение доступной мощности</x:v>
      </x:c>
      <x:c r="E219" s="11" t="str">
        <x:v>Техническое присоединение/изменение ввода, если существующей мощности не хватает</x:v>
      </x:c>
      <x:c r="F219" s="14" t="n">
        <x:v>1</x:v>
      </x:c>
      <x:c r="G219" s="3" t="str">
        <x:v>резерв</x:v>
      </x:c>
      <x:c r="H219" s="15" t="n">
        <x:v>0</x:v>
      </x:c>
      <x:c r="I219" s="15" t="n">
        <x:v>70000</x:v>
      </x:c>
      <x:c r="J219" s="16" t="n">
        <x:f>IF(AND(ISNUMBER(F219),ISNUMBER(H219)),F219*H219,"")</x:f>
        <x:v>0</x:v>
      </x:c>
      <x:c r="K219" s="16" t="n">
        <x:f>IF(AND(ISNUMBER(F219),ISNUMBER(I219)),F219*I219,"")</x:f>
        <x:v>70000</x:v>
      </x:c>
      <x:c r="L219" s="11" t="str">
        <x:v>Резерв</x:v>
      </x:c>
      <x:c r="M219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219" s="11" t="str">
        <x:v>Бюджетная оценка на 03.10.2026. Источник подтверждает характеристики, а не цену.</x:v>
      </x:c>
      <x:c r="O219" s="11" t="str">
        <x:f>IF(C219="Опционально","Вне итога",IF(AND(ISNUMBER(F219),ISNUMBER(H219),ISNUMBER(I219),F219&gt;0,H219&gt;=0,I219&gt;=H219),"Цена учтена","Уточнить цену/количество"))</x:f>
        <x:v>Цена учтена</x:v>
      </x:c>
      <x:c r="P219" s="10"/>
      <x:c r="Q219" s="18" t="str">
        <x:v>Бюджетная оценка автора</x:v>
      </x:c>
      <x:c r="R219" s="18" t="str"/>
    </x:row>
    <x:row r="220" ht="61" customHeight="1">
      <x:c r="A220" s="10" t="str">
        <x:v>A3</x:v>
      </x:c>
      <x:c r="B220" s="10" t="str">
        <x:v>A3</x:v>
      </x:c>
      <x:c r="C220" s="11" t="str">
        <x:v>Помещение</x:v>
      </x:c>
      <x:c r="D220" s="11" t="str">
        <x:v>Постоянное охлаждение комнаты</x:v>
      </x:c>
      <x:c r="E220" s="11" t="str">
        <x:v>3 установка(и), суммарно ≥39kW холода. Работа 24/7</x:v>
      </x:c>
      <x:c r="F220" s="14" t="n">
        <x:v>3</x:v>
      </x:c>
      <x:c r="G220" s="3" t="str">
        <x:v>шт</x:v>
      </x:c>
      <x:c r="H220" s="15" t="n">
        <x:v>4550</x:v>
      </x:c>
      <x:c r="I220" s="15" t="n">
        <x:v>11050</x:v>
      </x:c>
      <x:c r="J220" s="16" t="n">
        <x:f>IF(AND(ISNUMBER(F220),ISNUMBER(H220)),F220*H220,"")</x:f>
        <x:v>13650</x:v>
      </x:c>
      <x:c r="K220" s="16" t="n">
        <x:f>IF(AND(ISNUMBER(F220),ISNUMBER(I220)),F220*I220,"")</x:f>
        <x:v>33150</x:v>
      </x:c>
      <x:c r="L220" s="11" t="str">
        <x:v>Купить</x:v>
      </x:c>
      <x:c r="M220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220" s="11" t="str">
        <x:v>Бюджетная оценка на 03.10.2026. Источник подтверждает характеристики, а не цену.</x:v>
      </x:c>
      <x:c r="O220" s="11" t="str">
        <x:f>IF(C220="Опционально","Вне итога",IF(AND(ISNUMBER(F220),ISNUMBER(H220),ISNUMBER(I220),F220&gt;0,H220&gt;=0,I220&gt;=H220),"Цена учтена","Уточнить цену/количество"))</x:f>
        <x:v>Цена учтена</x:v>
      </x:c>
      <x:c r="P220" s="10"/>
      <x:c r="Q220" s="18" t="str">
        <x:v>Бюджетная оценка автора</x:v>
      </x:c>
      <x:c r="R220" s="18" t="str"/>
    </x:row>
    <x:row r="221" ht="44" customHeight="1">
      <x:c r="A221" s="10" t="str">
        <x:v>A3</x:v>
      </x:c>
      <x:c r="B221" s="10" t="str">
        <x:v>A3</x:v>
      </x:c>
      <x:c r="C221" s="11" t="str">
        <x:v>Помещение</x:v>
      </x:c>
      <x:c r="D221" s="11" t="str">
        <x:v>Трассы охлаждения и дренаж</x:v>
      </x:c>
      <x:c r="E221" s="11" t="str">
        <x:v>Подача/обратка или фреон, теплоизоляция, отвод конденсата, кронштейны</x:v>
      </x:c>
      <x:c r="F221" s="14" t="n">
        <x:v>60</x:v>
      </x:c>
      <x:c r="G221" s="3" t="str">
        <x:v>м</x:v>
      </x:c>
      <x:c r="H221" s="15" t="n">
        <x:v>25</x:v>
      </x:c>
      <x:c r="I221" s="15" t="n">
        <x:v>65</x:v>
      </x:c>
      <x:c r="J221" s="16" t="n">
        <x:f>IF(AND(ISNUMBER(F221),ISNUMBER(H221)),F221*H221,"")</x:f>
        <x:v>1500</x:v>
      </x:c>
      <x:c r="K221" s="16" t="n">
        <x:f>IF(AND(ISNUMBER(F221),ISNUMBER(I221)),F221*I221,"")</x:f>
        <x:v>3900</x:v>
      </x:c>
      <x:c r="L221" s="11" t="str">
        <x:v>Купить</x:v>
      </x:c>
      <x:c r="M221" s="11" t="str">
        <x:v>20 м на установку как исходная длина. Проверить допустимую длину и перепад высот.</x:v>
      </x:c>
      <x:c r="N221" s="11" t="str">
        <x:v>Бюджетная оценка на 03.10.2026. Источник подтверждает характеристики, а не цену.</x:v>
      </x:c>
      <x:c r="O221" s="11" t="str">
        <x:f>IF(C221="Опционально","Вне итога",IF(AND(ISNUMBER(F221),ISNUMBER(H221),ISNUMBER(I221),F221&gt;0,H221&gt;=0,I221&gt;=H221),"Цена учтена","Уточнить цену/количество"))</x:f>
        <x:v>Цена учтена</x:v>
      </x:c>
      <x:c r="P221" s="10"/>
      <x:c r="Q221" s="18" t="str">
        <x:v>Бюджетная оценка автора</x:v>
      </x:c>
      <x:c r="R221" s="18" t="str"/>
    </x:row>
    <x:row r="222" ht="44" customHeight="1">
      <x:c r="A222" s="10" t="str">
        <x:v>A3</x:v>
      </x:c>
      <x:c r="B222" s="10" t="str">
        <x:v>A3</x:v>
      </x:c>
      <x:c r="C222" s="11" t="str">
        <x:v>Помещение</x:v>
      </x:c>
      <x:c r="D222" s="11" t="str">
        <x:v>Монтаж и настройка охлаждения</x:v>
      </x:c>
      <x:c r="E222" s="11" t="str">
        <x:v>Установка наружных блоков, вакуумирование/заправка, настройка 24/7</x:v>
      </x:c>
      <x:c r="F222" s="14" t="n">
        <x:v>3</x:v>
      </x:c>
      <x:c r="G222" s="3" t="str">
        <x:v>усл</x:v>
      </x:c>
      <x:c r="H222" s="15" t="n">
        <x:v>600</x:v>
      </x:c>
      <x:c r="I222" s="15" t="n">
        <x:v>1800</x:v>
      </x:c>
      <x:c r="J222" s="16" t="n">
        <x:f>IF(AND(ISNUMBER(F222),ISNUMBER(H222)),F222*H222,"")</x:f>
        <x:v>1800</x:v>
      </x:c>
      <x:c r="K222" s="16" t="n">
        <x:f>IF(AND(ISNUMBER(F222),ISNUMBER(I222)),F222*I222,"")</x:f>
        <x:v>5400</x:v>
      </x:c>
      <x:c r="L222" s="11" t="str">
        <x:v>Купить</x:v>
      </x:c>
      <x:c r="M222" s="11" t="str"/>
      <x:c r="N222" s="11" t="str">
        <x:v>Бюджетная оценка на 03.10.2026. Источник подтверждает характеристики, а не цену.</x:v>
      </x:c>
      <x:c r="O222" s="11" t="str">
        <x:f>IF(C222="Опционально","Вне итога",IF(AND(ISNUMBER(F222),ISNUMBER(H222),ISNUMBER(I222),F222&gt;0,H222&gt;=0,I222&gt;=H222),"Цена учтена","Уточнить цену/количество"))</x:f>
        <x:v>Цена учтена</x:v>
      </x:c>
      <x:c r="P222" s="10"/>
      <x:c r="Q222" s="18" t="str">
        <x:v>Бюджетная оценка автора</x:v>
      </x:c>
      <x:c r="R222" s="18" t="str"/>
    </x:row>
    <x:row r="223" ht="44" customHeight="1">
      <x:c r="A223" s="10" t="str">
        <x:v>A3</x:v>
      </x:c>
      <x:c r="B223" s="10" t="str">
        <x:v>A3</x:v>
      </x:c>
      <x:c r="C223" s="11" t="str">
        <x:v>Помещение</x:v>
      </x:c>
      <x:c r="D223" s="11" t="str">
        <x:v>Разделение холодного и горячего воздуха</x:v>
      </x:c>
      <x:c r="E223" s="11" t="str">
        <x:v>Направление потока, панели/изоляция, проект размещения</x:v>
      </x:c>
      <x:c r="F223" s="14" t="n">
        <x:v>1</x:v>
      </x:c>
      <x:c r="G223" s="3" t="str">
        <x:v>к-т</x:v>
      </x:c>
      <x:c r="H223" s="15" t="n">
        <x:v>1200</x:v>
      </x:c>
      <x:c r="I223" s="15" t="n">
        <x:v>4500</x:v>
      </x:c>
      <x:c r="J223" s="16" t="n">
        <x:f>IF(AND(ISNUMBER(F223),ISNUMBER(H223)),F223*H223,"")</x:f>
        <x:v>1200</x:v>
      </x:c>
      <x:c r="K223" s="16" t="n">
        <x:f>IF(AND(ISNUMBER(F223),ISNUMBER(I223)),F223*I223,"")</x:f>
        <x:v>4500</x:v>
      </x:c>
      <x:c r="L223" s="11" t="str">
        <x:v>Купить</x:v>
      </x:c>
      <x:c r="M223" s="11" t="str">
        <x:v>Не закрывать выходы горячего воздуха. Обслуживание и противопожарные проходы сохранить.</x:v>
      </x:c>
      <x:c r="N223" s="11" t="str">
        <x:v>Бюджетная оценка на 03.10.2026. Источник подтверждает характеристики, а не цену.</x:v>
      </x:c>
      <x:c r="O223" s="11" t="str">
        <x:f>IF(C223="Опционально","Вне итога",IF(AND(ISNUMBER(F223),ISNUMBER(H223),ISNUMBER(I223),F223&gt;0,H223&gt;=0,I223&gt;=H223),"Цена учтена","Уточнить цену/количество"))</x:f>
        <x:v>Цена учтена</x:v>
      </x:c>
      <x:c r="P223" s="10"/>
      <x:c r="Q223" s="18" t="str">
        <x:v>Бюджетная оценка автора</x:v>
      </x:c>
      <x:c r="R223" s="18" t="str"/>
    </x:row>
    <x:row r="224" ht="44" customHeight="1">
      <x:c r="A224" s="10" t="str">
        <x:v>A3</x:v>
      </x:c>
      <x:c r="B224" s="10" t="str">
        <x:v>A3</x:v>
      </x:c>
      <x:c r="C224" s="11" t="str">
        <x:v>Помещение</x:v>
      </x:c>
      <x:c r="D224" s="11" t="str">
        <x:v>Вентиляция и уплотнение вводов</x:v>
      </x:c>
      <x:c r="E224" s="11" t="str">
        <x:v>Регулируемая вентиляция, решётки/фильтры, герметизация проходок</x:v>
      </x:c>
      <x:c r="F224" s="14" t="n">
        <x:v>1</x:v>
      </x:c>
      <x:c r="G224" s="3" t="str">
        <x:v>к-т</x:v>
      </x:c>
      <x:c r="H224" s="15" t="n">
        <x:v>800</x:v>
      </x:c>
      <x:c r="I224" s="15" t="n">
        <x:v>3500</x:v>
      </x:c>
      <x:c r="J224" s="16" t="n">
        <x:f>IF(AND(ISNUMBER(F224),ISNUMBER(H224)),F224*H224,"")</x:f>
        <x:v>800</x:v>
      </x:c>
      <x:c r="K224" s="16" t="n">
        <x:f>IF(AND(ISNUMBER(F224),ISNUMBER(I224)),F224*I224,"")</x:f>
        <x:v>3500</x:v>
      </x:c>
      <x:c r="L224" s="11" t="str">
        <x:v>Купить</x:v>
      </x:c>
      <x:c r="M224" s="11" t="str">
        <x:v>Кондиционер не обеспечивает приток воздуха сам по себе. Решение согласуется с расчётом охлаждения.</x:v>
      </x:c>
      <x:c r="N224" s="11" t="str">
        <x:v>Бюджетная оценка на 03.10.2026. Источник подтверждает характеристики, а не цену.</x:v>
      </x:c>
      <x:c r="O224" s="11" t="str">
        <x:f>IF(C224="Опционально","Вне итога",IF(AND(ISNUMBER(F224),ISNUMBER(H224),ISNUMBER(I224),F224&gt;0,H224&gt;=0,I224&gt;=H224),"Цена учтена","Уточнить цену/количество"))</x:f>
        <x:v>Цена учтена</x:v>
      </x:c>
      <x:c r="P224" s="10"/>
      <x:c r="Q224" s="18" t="str">
        <x:v>Бюджетная оценка автора</x:v>
      </x:c>
      <x:c r="R224" s="18" t="str"/>
    </x:row>
    <x:row r="225" ht="44" customHeight="1">
      <x:c r="A225" s="10" t="str">
        <x:v>A3</x:v>
      </x:c>
      <x:c r="B225" s="10" t="str">
        <x:v>A3</x:v>
      </x:c>
      <x:c r="C225" s="11" t="str">
        <x:v>Помещение</x:v>
      </x:c>
      <x:c r="D225" s="11" t="str">
        <x:v>Пожарная сигнализация</x:v>
      </x:c>
      <x:c r="E225" s="11" t="str">
        <x:v>Датчик дыма, подключение к существующей системе или автономный комплект</x:v>
      </x:c>
      <x:c r="F225" s="14" t="n">
        <x:v>1</x:v>
      </x:c>
      <x:c r="G225" s="3" t="str">
        <x:v>к-т</x:v>
      </x:c>
      <x:c r="H225" s="15" t="n">
        <x:v>150</x:v>
      </x:c>
      <x:c r="I225" s="15" t="n">
        <x:v>700</x:v>
      </x:c>
      <x:c r="J225" s="16" t="n">
        <x:f>IF(AND(ISNUMBER(F225),ISNUMBER(H225)),F225*H225,"")</x:f>
        <x:v>150</x:v>
      </x:c>
      <x:c r="K225" s="16" t="n">
        <x:f>IF(AND(ISNUMBER(F225),ISNUMBER(I225)),F225*I225,"")</x:f>
        <x:v>700</x:v>
      </x:c>
      <x:c r="L225" s="11" t="str">
        <x:v>Купить</x:v>
      </x:c>
      <x:c r="M225" s="11" t="str"/>
      <x:c r="N225" s="11" t="str">
        <x:v>Бюджетная оценка на 03.10.2026. Источник подтверждает характеристики, а не цену.</x:v>
      </x:c>
      <x:c r="O225" s="11" t="str">
        <x:f>IF(C225="Опционально","Вне итога",IF(AND(ISNUMBER(F225),ISNUMBER(H225),ISNUMBER(I225),F225&gt;0,H225&gt;=0,I225&gt;=H225),"Цена учтена","Уточнить цену/количество"))</x:f>
        <x:v>Цена учтена</x:v>
      </x:c>
      <x:c r="P225" s="10"/>
      <x:c r="Q225" s="18" t="str">
        <x:v>Бюджетная оценка автора</x:v>
      </x:c>
      <x:c r="R225" s="18" t="str"/>
    </x:row>
    <x:row r="226" ht="44" customHeight="1">
      <x:c r="A226" s="10" t="str">
        <x:v>A3</x:v>
      </x:c>
      <x:c r="B226" s="10" t="str">
        <x:v>A3</x:v>
      </x:c>
      <x:c r="C226" s="11" t="str">
        <x:v>Помещение</x:v>
      </x:c>
      <x:c r="D226" s="11" t="str">
        <x:v>Огнетушители и обозначения</x:v>
      </x:c>
      <x:c r="E226" s="11" t="str">
        <x:v>2 подходящих для электрооборудования огнетушителя, указатели</x:v>
      </x:c>
      <x:c r="F226" s="14" t="n">
        <x:v>1</x:v>
      </x:c>
      <x:c r="G226" s="3" t="str">
        <x:v>к-т</x:v>
      </x:c>
      <x:c r="H226" s="15" t="n">
        <x:v>140</x:v>
      </x:c>
      <x:c r="I226" s="15" t="n">
        <x:v>400</x:v>
      </x:c>
      <x:c r="J226" s="16" t="n">
        <x:f>IF(AND(ISNUMBER(F226),ISNUMBER(H226)),F226*H226,"")</x:f>
        <x:v>140</x:v>
      </x:c>
      <x:c r="K226" s="16" t="n">
        <x:f>IF(AND(ISNUMBER(F226),ISNUMBER(I226)),F226*I226,"")</x:f>
        <x:v>400</x:v>
      </x:c>
      <x:c r="L226" s="11" t="str">
        <x:v>Купить</x:v>
      </x:c>
      <x:c r="M226" s="11" t="str">
        <x:v>Тип и размещение определяет местный проект помещения.</x:v>
      </x:c>
      <x:c r="N226" s="11" t="str">
        <x:v>Бюджетная оценка на 03.10.2026. Источник подтверждает характеристики, а не цену.</x:v>
      </x:c>
      <x:c r="O226" s="11" t="str">
        <x:f>IF(C226="Опционально","Вне итога",IF(AND(ISNUMBER(F226),ISNUMBER(H226),ISNUMBER(I226),F226&gt;0,H226&gt;=0,I226&gt;=H226),"Цена учтена","Уточнить цену/количество"))</x:f>
        <x:v>Цена учтена</x:v>
      </x:c>
      <x:c r="P226" s="10"/>
      <x:c r="Q226" s="18" t="str">
        <x:v>Бюджетная оценка автора</x:v>
      </x:c>
      <x:c r="R226" s="18" t="str"/>
    </x:row>
    <x:row r="227" ht="44" customHeight="1">
      <x:c r="A227" s="10" t="str">
        <x:v>A3</x:v>
      </x:c>
      <x:c r="B227" s="10" t="str">
        <x:v>A3</x:v>
      </x:c>
      <x:c r="C227" s="11" t="str">
        <x:v>Помещение</x:v>
      </x:c>
      <x:c r="D227" s="11" t="str">
        <x:v>Контроль температуры и влажности</x:v>
      </x:c>
      <x:c r="E227" s="11" t="str">
        <x:v>Сетевой датчик с 2–4 внешними зондами и уведомлением</x:v>
      </x:c>
      <x:c r="F227" s="14" t="n">
        <x:v>1</x:v>
      </x:c>
      <x:c r="G227" s="3" t="str">
        <x:v>к-т</x:v>
      </x:c>
      <x:c r="H227" s="15" t="n">
        <x:v>150</x:v>
      </x:c>
      <x:c r="I227" s="15" t="n">
        <x:v>600</x:v>
      </x:c>
      <x:c r="J227" s="16" t="n">
        <x:f>IF(AND(ISNUMBER(F227),ISNUMBER(H227)),F227*H227,"")</x:f>
        <x:v>150</x:v>
      </x:c>
      <x:c r="K227" s="16" t="n">
        <x:f>IF(AND(ISNUMBER(F227),ISNUMBER(I227)),F227*I227,"")</x:f>
        <x:v>600</x:v>
      </x:c>
      <x:c r="L227" s="11" t="str">
        <x:v>Купить</x:v>
      </x:c>
      <x:c r="M227" s="11" t="str">
        <x:v>Настроить аварийное завершение работы при перегреве/сбое охлаждения.</x:v>
      </x:c>
      <x:c r="N227" s="11" t="str">
        <x:v>Бюджетная оценка на 03.10.2026. Источник подтверждает характеристики, а не цену.</x:v>
      </x:c>
      <x:c r="O227" s="11" t="str">
        <x:f>IF(C227="Опционально","Вне итога",IF(AND(ISNUMBER(F227),ISNUMBER(H227),ISNUMBER(I227),F227&gt;0,H227&gt;=0,I227&gt;=H227),"Цена учтена","Уточнить цену/количество"))</x:f>
        <x:v>Цена учтена</x:v>
      </x:c>
      <x:c r="P227" s="10"/>
      <x:c r="Q227" s="18" t="str">
        <x:v>Бюджетная оценка автора</x:v>
      </x:c>
      <x:c r="R227" s="18" t="str"/>
    </x:row>
    <x:row r="228" ht="44" customHeight="1">
      <x:c r="A228" s="10" t="str">
        <x:v>A3</x:v>
      </x:c>
      <x:c r="B228" s="10" t="str">
        <x:v>A3</x:v>
      </x:c>
      <x:c r="C228" s="11" t="str">
        <x:v>Помещение</x:v>
      </x:c>
      <x:c r="D228" s="11" t="str">
        <x:v>Крепёж и мелкие расходники</x:v>
      </x:c>
      <x:c r="E228" s="11" t="str">
        <x:v>Наконечники, клеммы, маркировка, стяжки-липучки, вводы, запас кабеля</x:v>
      </x:c>
      <x:c r="F228" s="14" t="n">
        <x:v>1</x:v>
      </x:c>
      <x:c r="G228" s="3" t="str">
        <x:v>к-т</x:v>
      </x:c>
      <x:c r="H228" s="15" t="n">
        <x:v>500</x:v>
      </x:c>
      <x:c r="I228" s="15" t="n">
        <x:v>1800</x:v>
      </x:c>
      <x:c r="J228" s="16" t="n">
        <x:f>IF(AND(ISNUMBER(F228),ISNUMBER(H228)),F228*H228,"")</x:f>
        <x:v>500</x:v>
      </x:c>
      <x:c r="K228" s="16" t="n">
        <x:f>IF(AND(ISNUMBER(F228),ISNUMBER(I228)),F228*I228,"")</x:f>
        <x:v>1800</x:v>
      </x:c>
      <x:c r="L228" s="11" t="str">
        <x:v>Купить</x:v>
      </x:c>
      <x:c r="M228" s="11" t="str"/>
      <x:c r="N228" s="11" t="str">
        <x:v>Бюджетная оценка на 03.10.2026. Источник подтверждает характеристики, а не цену.</x:v>
      </x:c>
      <x:c r="O228" s="11" t="str">
        <x:f>IF(C228="Опционально","Вне итога",IF(AND(ISNUMBER(F228),ISNUMBER(H228),ISNUMBER(I228),F228&gt;0,H228&gt;=0,I228&gt;=H228),"Цена учтена","Уточнить цену/количество"))</x:f>
        <x:v>Цена учтена</x:v>
      </x:c>
      <x:c r="P228" s="10"/>
      <x:c r="Q228" s="18" t="str">
        <x:v>Бюджетная оценка автора</x:v>
      </x:c>
      <x:c r="R228" s="18" t="str"/>
    </x:row>
    <x:row r="229" ht="44" customHeight="1">
      <x:c r="A229" s="10" t="str">
        <x:v>A3</x:v>
      </x:c>
      <x:c r="B229" s="10" t="str">
        <x:v>A3</x:v>
      </x:c>
      <x:c r="C229" s="11" t="str">
        <x:v>Помещение</x:v>
      </x:c>
      <x:c r="D229" s="11" t="str">
        <x:v>Монтаж и измерения электрики</x:v>
      </x:c>
      <x:c r="E229" s="11" t="str">
        <x:v>Монтаж, проверка защит, заземления и нагрузочный тест</x:v>
      </x:c>
      <x:c r="F229" s="14" t="n">
        <x:v>1</x:v>
      </x:c>
      <x:c r="G229" s="3" t="str">
        <x:v>усл</x:v>
      </x:c>
      <x:c r="H229" s="15" t="n">
        <x:v>2500</x:v>
      </x:c>
      <x:c r="I229" s="15" t="n">
        <x:v>8000</x:v>
      </x:c>
      <x:c r="J229" s="16" t="n">
        <x:f>IF(AND(ISNUMBER(F229),ISNUMBER(H229)),F229*H229,"")</x:f>
        <x:v>2500</x:v>
      </x:c>
      <x:c r="K229" s="16" t="n">
        <x:f>IF(AND(ISNUMBER(F229),ISNUMBER(I229)),F229*I229,"")</x:f>
        <x:v>8000</x:v>
      </x:c>
      <x:c r="L229" s="11" t="str">
        <x:v>Купить</x:v>
      </x:c>
      <x:c r="M229" s="11" t="str"/>
      <x:c r="N229" s="11" t="str">
        <x:v>Бюджетная оценка на 03.10.2026. Источник подтверждает характеристики, а не цену.</x:v>
      </x:c>
      <x:c r="O229" s="11" t="str">
        <x:f>IF(C229="Опционально","Вне итога",IF(AND(ISNUMBER(F229),ISNUMBER(H229),ISNUMBER(I229),F229&gt;0,H229&gt;=0,I229&gt;=H229),"Цена учтена","Уточнить цену/количество"))</x:f>
        <x:v>Цена учтена</x:v>
      </x:c>
      <x:c r="P229" s="10"/>
      <x:c r="Q229" s="18" t="str">
        <x:v>Бюджетная оценка автора</x:v>
      </x:c>
      <x:c r="R229" s="18" t="str"/>
    </x:row>
    <x:row r="230" ht="44" customHeight="1">
      <x:c r="A230" s="10" t="str">
        <x:v>A3</x:v>
      </x:c>
      <x:c r="B230" s="10" t="str">
        <x:v>A3</x:v>
      </x:c>
      <x:c r="C230" s="11" t="str">
        <x:v>Помещение</x:v>
      </x:c>
      <x:c r="D230" s="11" t="str">
        <x:v>Доставка, разгрузка и занос</x:v>
      </x:c>
      <x:c r="E230" s="11" t="str">
        <x:v>Транспорт, такелаж, страховка перевозки</x:v>
      </x:c>
      <x:c r="F230" s="14" t="n">
        <x:v>1</x:v>
      </x:c>
      <x:c r="G230" s="3" t="str">
        <x:v>усл</x:v>
      </x:c>
      <x:c r="H230" s="15" t="n">
        <x:v>2000</x:v>
      </x:c>
      <x:c r="I230" s="15" t="n">
        <x:v>10000</x:v>
      </x:c>
      <x:c r="J230" s="16" t="n">
        <x:f>IF(AND(ISNUMBER(F230),ISNUMBER(H230)),F230*H230,"")</x:f>
        <x:v>2000</x:v>
      </x:c>
      <x:c r="K230" s="16" t="n">
        <x:f>IF(AND(ISNUMBER(F230),ISNUMBER(I230)),F230*I230,"")</x:f>
        <x:v>10000</x:v>
      </x:c>
      <x:c r="L230" s="11" t="str">
        <x:v>Купить</x:v>
      </x:c>
      <x:c r="M230" s="11" t="str">
        <x:v>Без импортной пошлины/НДС. Для тяжёлых серверов проверить маршрут заноса заранее.</x:v>
      </x:c>
      <x:c r="N230" s="11" t="str">
        <x:v>Бюджетная оценка на 03.10.2026. Источник подтверждает характеристики, а не цену.</x:v>
      </x:c>
      <x:c r="O230" s="11" t="str">
        <x:f>IF(C230="Опционально","Вне итога",IF(AND(ISNUMBER(F230),ISNUMBER(H230),ISNUMBER(I230),F230&gt;0,H230&gt;=0,I230&gt;=H230),"Цена учтена","Уточнить цену/количество"))</x:f>
        <x:v>Цена учтена</x:v>
      </x:c>
      <x:c r="P230" s="10"/>
      <x:c r="Q230" s="18" t="str">
        <x:v>Бюджетная оценка автора</x:v>
      </x:c>
      <x:c r="R230" s="18" t="str"/>
    </x:row>
    <x:row r="231" ht="44" customHeight="1">
      <x:c r="A231" s="10" t="str">
        <x:v>A3</x:v>
      </x:c>
      <x:c r="B231" s="10" t="str">
        <x:v>A3</x:v>
      </x:c>
      <x:c r="C231" s="11" t="str">
        <x:v>Опционально</x:v>
      </x:c>
      <x:c r="D231" s="11" t="str">
        <x:v>Резервная система охлаждения</x:v>
      </x:c>
      <x:c r="E231" s="11" t="str">
        <x:v>N+1 с автоматическим переключением, расчёт отдельно</x:v>
      </x:c>
      <x:c r="F231" s="14" t="n">
        <x:v>1</x:v>
      </x:c>
      <x:c r="G231" s="3" t="str">
        <x:v>к-т</x:v>
      </x:c>
      <x:c r="H231" s="15"/>
      <x:c r="I231" s="15"/>
      <x:c r="J231" s="16" t="str">
        <x:f>IF(AND(ISNUMBER(F231),ISNUMBER(H231)),F231*H231,"")</x:f>
      </x:c>
      <x:c r="K231" s="16" t="str">
        <x:f>IF(AND(ISNUMBER(F231),ISNUMBER(I231)),F231*I231,"")</x:f>
      </x:c>
      <x:c r="L231" s="11" t="str">
        <x:v>По проекту</x:v>
      </x:c>
      <x:c r="M231" s="11" t="str">
        <x:v>Нужна для непрерывной работы при отказе охлаждения. В базовом бюджете система останавливается безопасно.</x:v>
      </x:c>
      <x:c r="N231" s="11" t="str">
        <x:v>Без цены. Требуется отдельное предложение.</x:v>
      </x:c>
      <x:c r="O231" s="11" t="str">
        <x:f>IF(C231="Опционально","Вне итога",IF(AND(ISNUMBER(F231),ISNUMBER(H231),ISNUMBER(I231),F231&gt;0,H231&gt;=0,I231&gt;=H231),"Цена учтена","Уточнить цену/количество"))</x:f>
        <x:v>Вне итога</x:v>
      </x:c>
      <x:c r="P231" s="10"/>
      <x:c r="Q231" s="18" t="str">
        <x:v>Бюджетная оценка автора</x:v>
      </x:c>
      <x:c r="R231" s="18" t="str"/>
    </x:row>
    <x:row r="232" ht="44" customHeight="1">
      <x:c r="A232" s="10" t="str">
        <x:v>A3</x:v>
      </x:c>
      <x:c r="B232" s="10" t="str">
        <x:v>A3</x:v>
      </x:c>
      <x:c r="C232" s="11" t="str">
        <x:v>Опционально</x:v>
      </x:c>
      <x:c r="D232" s="11" t="str">
        <x:v>Генератор и переключение ввода</x:v>
      </x:c>
      <x:c r="E232" s="11" t="str">
        <x:v>Для длительных отключений, размер по проекту</x:v>
      </x:c>
      <x:c r="F232" s="14" t="n">
        <x:v>1</x:v>
      </x:c>
      <x:c r="G232" s="3" t="str">
        <x:v>к-т</x:v>
      </x:c>
      <x:c r="H232" s="15"/>
      <x:c r="I232" s="15"/>
      <x:c r="J232" s="16" t="str">
        <x:f>IF(AND(ISNUMBER(F232),ISNUMBER(H232)),F232*H232,"")</x:f>
      </x:c>
      <x:c r="K232" s="16" t="str">
        <x:f>IF(AND(ISNUMBER(F232),ISNUMBER(I232)),F232*I232,"")</x:f>
      </x:c>
      <x:c r="L232" s="11" t="str">
        <x:v>По проекту</x:v>
      </x:c>
      <x:c r="M232" s="11" t="str">
        <x:v>Не включён в базовую сумму. ИБП рассчитан на короткую автономность и завершение работы.</x:v>
      </x:c>
      <x:c r="N232" s="11" t="str">
        <x:v>Без цены. Требуется отдельное предложение.</x:v>
      </x:c>
      <x:c r="O232" s="11" t="str">
        <x:f>IF(C232="Опционально","Вне итога",IF(AND(ISNUMBER(F232),ISNUMBER(H232),ISNUMBER(I232),F232&gt;0,H232&gt;=0,I232&gt;=H232),"Цена учтена","Уточнить цену/количество"))</x:f>
        <x:v>Вне итога</x:v>
      </x:c>
      <x:c r="P232" s="10"/>
      <x:c r="Q232" s="18" t="str">
        <x:v>Бюджетная оценка автора</x:v>
      </x:c>
      <x:c r="R232" s="18" t="str"/>
    </x:row>
    <x:row r="233" ht="61" customHeight="1">
      <x:c r="A233" s="10" t="str">
        <x:v>A3</x:v>
      </x:c>
      <x:c r="B233" s="10" t="str">
        <x:v>A3</x:v>
      </x:c>
      <x:c r="C233" s="11" t="str">
        <x:v>Запуск</x:v>
      </x:c>
      <x:c r="D233" s="11" t="str">
        <x:v>Системное ПО</x:v>
      </x:c>
      <x:c r="E233" s="11" t="str">
        <x:v>DGX OS/Ubuntu, NVIDIA драйвер, CUDA, SGLang/vLLM и мониторинг</x:v>
      </x:c>
      <x:c r="F233" s="14" t="n">
        <x:v>1</x:v>
      </x:c>
      <x:c r="G233" s="3" t="str">
        <x:v>к-т</x:v>
      </x:c>
      <x:c r="H233" s="15" t="n">
        <x:v>0</x:v>
      </x:c>
      <x:c r="I233" s="15" t="n">
        <x:v>0</x:v>
      </x:c>
      <x:c r="J233" s="16" t="n">
        <x:f>IF(AND(ISNUMBER(F233),ISNUMBER(H233)),F233*H233,"")</x:f>
        <x:v>0</x:v>
      </x:c>
      <x:c r="K233" s="16" t="n">
        <x:f>IF(AND(ISNUMBER(F233),ISNUMBER(I233)),F233*I233,"")</x:f>
        <x:v>0</x:v>
      </x:c>
      <x:c r="L233" s="11" t="str">
        <x:v>Без оплаты лицензии</x:v>
      </x:c>
      <x:c r="M233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233" s="11" t="str">
        <x:v>Бюджетная оценка на 03.10.2026. Источник подтверждает характеристики, а не цену.</x:v>
      </x:c>
      <x:c r="O233" s="11" t="str">
        <x:f>IF(C233="Опционально","Вне итога",IF(AND(ISNUMBER(F233),ISNUMBER(H233),ISNUMBER(I233),F233&gt;0,H233&gt;=0,I233&gt;=H233),"Цена учтена","Уточнить цену/количество"))</x:f>
        <x:v>Цена учтена</x:v>
      </x:c>
      <x:c r="P233" s="10"/>
      <x:c r="Q233" s="18" t="str">
        <x:v>Moonshot: Kimi K3, модель</x:v>
      </x:c>
      <x:c r="R233" s="18" t="str">
        <x:v>https://huggingface.co/moonshotai/Kimi-K3</x:v>
      </x:c>
    </x:row>
    <x:row r="234" ht="44" customHeight="1">
      <x:c r="A234" s="10" t="str">
        <x:v>A3</x:v>
      </x:c>
      <x:c r="B234" s="10" t="str">
        <x:v>A3</x:v>
      </x:c>
      <x:c r="C234" s="11" t="str">
        <x:v>Запуск</x:v>
      </x:c>
      <x:c r="D234" s="11" t="str">
        <x:v>Установка и настройка оборудования</x:v>
      </x:c>
      <x:c r="E234" s="11" t="str">
        <x:v>Обновление firmware, ОС, драйверов, сеть, диски и мониторинг</x:v>
      </x:c>
      <x:c r="F234" s="14" t="n">
        <x:v>1</x:v>
      </x:c>
      <x:c r="G234" s="3" t="str">
        <x:v>усл</x:v>
      </x:c>
      <x:c r="H234" s="15" t="n">
        <x:v>3000</x:v>
      </x:c>
      <x:c r="I234" s="15" t="n">
        <x:v>12000</x:v>
      </x:c>
      <x:c r="J234" s="16" t="n">
        <x:f>IF(AND(ISNUMBER(F234),ISNUMBER(H234)),F234*H234,"")</x:f>
        <x:v>3000</x:v>
      </x:c>
      <x:c r="K234" s="16" t="n">
        <x:f>IF(AND(ISNUMBER(F234),ISNUMBER(I234)),F234*I234,"")</x:f>
        <x:v>12000</x:v>
      </x:c>
      <x:c r="L234" s="11" t="str">
        <x:v>Купить</x:v>
      </x:c>
      <x:c r="M234" s="11" t="str">
        <x:v>Фиксированная работа при покупке, без помесячного обслуживания.</x:v>
      </x:c>
      <x:c r="N234" s="11" t="str">
        <x:v>Бюджетная оценка на 03.10.2026. Источник подтверждает характеристики, а не цену.</x:v>
      </x:c>
      <x:c r="O234" s="11" t="str">
        <x:f>IF(C234="Опционально","Вне итога",IF(AND(ISNUMBER(F234),ISNUMBER(H234),ISNUMBER(I234),F234&gt;0,H234&gt;=0,I234&gt;=H234),"Цена учтена","Уточнить цену/количество"))</x:f>
        <x:v>Цена учтена</x:v>
      </x:c>
      <x:c r="P234" s="10"/>
      <x:c r="Q234" s="18" t="str">
        <x:v>Бюджетная оценка автора</x:v>
      </x:c>
      <x:c r="R234" s="18" t="str"/>
    </x:row>
    <x:row r="235" ht="44" customHeight="1">
      <x:c r="A235" s="10" t="str">
        <x:v>A3</x:v>
      </x:c>
      <x:c r="B235" s="10" t="str">
        <x:v>A3</x:v>
      </x:c>
      <x:c r="C235" s="11" t="str">
        <x:v>Запуск</x:v>
      </x:c>
      <x:c r="D235" s="11" t="str">
        <x:v>Загрузка и проверка модели</x:v>
      </x:c>
      <x:c r="E235" s="11" t="str">
        <x:v>Загрузка на локальные SSD, проверка файлов, подбор контекста, нагрузочный тест</x:v>
      </x:c>
      <x:c r="F235" s="14" t="n">
        <x:v>1</x:v>
      </x:c>
      <x:c r="G235" s="3" t="str">
        <x:v>усл</x:v>
      </x:c>
      <x:c r="H235" s="15" t="n">
        <x:v>3000</x:v>
      </x:c>
      <x:c r="I235" s="15" t="n">
        <x:v>12000</x:v>
      </x:c>
      <x:c r="J235" s="16" t="n">
        <x:f>IF(AND(ISNUMBER(F235),ISNUMBER(H235)),F235*H235,"")</x:f>
        <x:v>3000</x:v>
      </x:c>
      <x:c r="K235" s="16" t="n">
        <x:f>IF(AND(ISNUMBER(F235),ISNUMBER(I235)),F235*I235,"")</x:f>
        <x:v>12000</x:v>
      </x:c>
      <x:c r="L235" s="11" t="str">
        <x:v>Купить</x:v>
      </x:c>
      <x:c r="M235" s="11" t="str">
        <x:v>Проверить память, время первого ответа, токены/с, качество и восстановление после перезагрузки.</x:v>
      </x:c>
      <x:c r="N235" s="11" t="str">
        <x:v>Бюджетная оценка на 03.10.2026. Источник подтверждает характеристики, а не цену.</x:v>
      </x:c>
      <x:c r="O235" s="11" t="str">
        <x:f>IF(C235="Опционально","Вне итога",IF(AND(ISNUMBER(F235),ISNUMBER(H235),ISNUMBER(I235),F235&gt;0,H235&gt;=0,I235&gt;=H235),"Цена учтена","Уточнить цену/количество"))</x:f>
        <x:v>Цена учтена</x:v>
      </x:c>
      <x:c r="P235" s="10"/>
      <x:c r="Q235" s="18" t="str">
        <x:v>Бюджетная оценка автора</x:v>
      </x:c>
      <x:c r="R235" s="18" t="str"/>
    </x:row>
    <x:row r="236" ht="44" customHeight="1">
      <x:c r="A236" s="10" t="str">
        <x:v>A3</x:v>
      </x:c>
      <x:c r="B236" s="10" t="str">
        <x:v>A3</x:v>
      </x:c>
      <x:c r="C236" s="11" t="str">
        <x:v>Запуск</x:v>
      </x:c>
      <x:c r="D236" s="11" t="str">
        <x:v>Резервное копирование и документация</x:v>
      </x:c>
      <x:c r="E236" s="11" t="str">
        <x:v>Настроить копии, аварийное завершение и восстановление. Передать инструкцию</x:v>
      </x:c>
      <x:c r="F236" s="14" t="n">
        <x:v>1</x:v>
      </x:c>
      <x:c r="G236" s="3" t="str">
        <x:v>усл</x:v>
      </x:c>
      <x:c r="H236" s="15" t="n">
        <x:v>1500</x:v>
      </x:c>
      <x:c r="I236" s="15" t="n">
        <x:v>6000</x:v>
      </x:c>
      <x:c r="J236" s="16" t="n">
        <x:f>IF(AND(ISNUMBER(F236),ISNUMBER(H236)),F236*H236,"")</x:f>
        <x:v>1500</x:v>
      </x:c>
      <x:c r="K236" s="16" t="n">
        <x:f>IF(AND(ISNUMBER(F236),ISNUMBER(I236)),F236*I236,"")</x:f>
        <x:v>6000</x:v>
      </x:c>
      <x:c r="L236" s="11" t="str">
        <x:v>Купить</x:v>
      </x:c>
      <x:c r="M236" s="11" t="str"/>
      <x:c r="N236" s="11" t="str">
        <x:v>Бюджетная оценка на 03.10.2026. Источник подтверждает характеристики, а не цену.</x:v>
      </x:c>
      <x:c r="O236" s="11" t="str">
        <x:f>IF(C236="Опционально","Вне итога",IF(AND(ISNUMBER(F236),ISNUMBER(H236),ISNUMBER(I236),F236&gt;0,H236&gt;=0,I236&gt;=H236),"Цена учтена","Уточнить цену/количество"))</x:f>
        <x:v>Цена учтена</x:v>
      </x:c>
      <x:c r="P236" s="10"/>
      <x:c r="Q236" s="18" t="str">
        <x:v>Бюджетная оценка автора</x:v>
      </x:c>
      <x:c r="R236" s="18" t="str"/>
    </x:row>
    <x:row r="237" ht="61" customHeight="1">
      <x:c r="A237" s="10" t="str">
        <x:v>A4</x:v>
      </x:c>
      <x:c r="B237" s="10" t="str">
        <x:v>A4</x:v>
      </x:c>
      <x:c r="C237" s="11" t="str">
        <x:v>Оборудование</x:v>
      </x:c>
      <x:c r="D237" s="11" t="str">
        <x:v>Готовый сервер</x:v>
      </x:c>
      <x:c r="E237" s="11" t="str">
        <x:v>NVIDIA DGX H200, 8 ускорителей, полная комплектация</x:v>
      </x:c>
      <x:c r="F237" s="14" t="n">
        <x:v>2</x:v>
      </x:c>
      <x:c r="G237" s="3" t="str">
        <x:v>шт</x:v>
      </x:c>
      <x:c r="H237" s="15" t="n">
        <x:v>320000</x:v>
      </x:c>
      <x:c r="I237" s="15" t="n">
        <x:v>480000</x:v>
      </x:c>
      <x:c r="J237" s="16" t="n">
        <x:f>IF(AND(ISNUMBER(F237),ISNUMBER(H237)),F237*H237,"")</x:f>
        <x:v>640000</x:v>
      </x:c>
      <x:c r="K237" s="16" t="n">
        <x:f>IF(AND(ISNUMBER(F237),ISNUMBER(I237)),F237*I237,"")</x:f>
        <x:v>960000</x:v>
      </x:c>
      <x:c r="L237" s="11" t="str">
        <x:v>Купить</x:v>
      </x:c>
      <x:c r="M237" s="11" t="str">
        <x:v>Покупать готовую систему. Память, процессоры, SSD и внутренние соединения ниже описаны как включённые.</x:v>
      </x:c>
      <x:c r="N237" s="11" t="str">
        <x:v>Диапазон оценки для DGX/OEM класса. Lenovo 15.06.2026: 8×B300 $785 606, 8×B200 $550 475, 8×H200 $397 802. Это цены другого OEM, не котировка DGX.</x:v>
      </x:c>
      <x:c r="O237" s="11" t="str">
        <x:f>IF(C237="Опционально","Вне итога",IF(AND(ISNUMBER(F237),ISNUMBER(H237),ISNUMBER(I237),F237&gt;0,H237&gt;=0,I237&gt;=H237),"Цена учтена","Уточнить цену/количество"))</x:f>
        <x:v>Цена учтена</x:v>
      </x:c>
      <x:c r="P237" s="10"/>
      <x:c r="Q237" s="18" t="str">
        <x:v>Lenovo: цены серверов, 15.06.2026</x:v>
      </x:c>
      <x:c r="R237" s="18" t="str">
        <x:v>https://lenovopress.lenovo.com/lp2368-on-premise-vs-cloud-generative-ai-total-cost-of-ownership-2026-edition</x:v>
      </x:c>
    </x:row>
    <x:row r="238" ht="44" customHeight="1">
      <x:c r="A238" s="10" t="str">
        <x:v>A4</x:v>
      </x:c>
      <x:c r="B238" s="10" t="str">
        <x:v>A4</x:v>
      </x:c>
      <x:c r="C238" s="11" t="str">
        <x:v>Оборудование</x:v>
      </x:c>
      <x:c r="D238" s="11" t="str">
        <x:v>Ускорители и их память</x:v>
      </x:c>
      <x:c r="E238" s="11" t="str">
        <x:v>H200 SXM, 141GB HBM каждый. Не отдельные PCIe-карты</x:v>
      </x:c>
      <x:c r="F238" s="14" t="n">
        <x:v>16</x:v>
      </x:c>
      <x:c r="G238" s="3" t="str">
        <x:v>шт</x:v>
      </x:c>
      <x:c r="H238" s="21" t="n">
        <x:v>0</x:v>
      </x:c>
      <x:c r="I238" s="21" t="n">
        <x:v>0</x:v>
      </x:c>
      <x:c r="J238" s="16" t="n">
        <x:f>IF(AND(ISNUMBER(F238),ISNUMBER(H238)),F238*H238,"")</x:f>
        <x:v>0</x:v>
      </x:c>
      <x:c r="K238" s="16" t="n">
        <x:f>IF(AND(ISNUMBER(F238),ISNUMBER(I238)),F238*I238,"")</x:f>
        <x:v>0</x:v>
      </x:c>
      <x:c r="L238" s="11" t="str">
        <x:v>В комплекте</x:v>
      </x:c>
      <x:c r="M238" s="11" t="str"/>
      <x:c r="N238" s="11" t="str">
        <x:v>Включено в цену основного комплекта. Доплата $0.</x:v>
      </x:c>
      <x:c r="O238" s="11" t="str">
        <x:f>IF(C238="Опционально","Вне итога",IF(AND(ISNUMBER(F238),ISNUMBER(H238),ISNUMBER(I238),F238&gt;0,H238&gt;=0,I238&gt;=H238),"Цена учтена","Уточнить цену/количество"))</x:f>
        <x:v>Цена учтена</x:v>
      </x:c>
      <x:c r="P238" s="10"/>
      <x:c r="Q238" s="18" t="str">
        <x:v>NVIDIA: комплект DGX H100/H200</x:v>
      </x:c>
      <x:c r="R238" s="18" t="str">
        <x:v>https://docs.nvidia.com/dgx/dgxh100-user-guide/introduction-to-dgxh100.html</x:v>
      </x:c>
    </x:row>
    <x:row r="239" ht="44" customHeight="1">
      <x:c r="A239" s="10" t="str">
        <x:v>A4</x:v>
      </x:c>
      <x:c r="B239" s="10" t="str">
        <x:v>A4</x:v>
      </x:c>
      <x:c r="C239" s="11" t="str">
        <x:v>Оборудование</x:v>
      </x:c>
      <x:c r="D239" s="11" t="str">
        <x:v>Процессоры</x:v>
      </x:c>
      <x:c r="E239" s="11" t="str">
        <x:v>2×Intel Xeon Platinum 8480C на узел</x:v>
      </x:c>
      <x:c r="F239" s="14" t="n">
        <x:v>4</x:v>
      </x:c>
      <x:c r="G239" s="3" t="str">
        <x:v>шт</x:v>
      </x:c>
      <x:c r="H239" s="21" t="n">
        <x:v>0</x:v>
      </x:c>
      <x:c r="I239" s="21" t="n">
        <x:v>0</x:v>
      </x:c>
      <x:c r="J239" s="16" t="n">
        <x:f>IF(AND(ISNUMBER(F239),ISNUMBER(H239)),F239*H239,"")</x:f>
        <x:v>0</x:v>
      </x:c>
      <x:c r="K239" s="16" t="n">
        <x:f>IF(AND(ISNUMBER(F239),ISNUMBER(I239)),F239*I239,"")</x:f>
        <x:v>0</x:v>
      </x:c>
      <x:c r="L239" s="11" t="str">
        <x:v>В комплекте</x:v>
      </x:c>
      <x:c r="M239" s="11" t="str"/>
      <x:c r="N239" s="11" t="str">
        <x:v>Включено в цену основного комплекта. Доплата $0.</x:v>
      </x:c>
      <x:c r="O239" s="11" t="str">
        <x:f>IF(C239="Опционально","Вне итога",IF(AND(ISNUMBER(F239),ISNUMBER(H239),ISNUMBER(I239),F239&gt;0,H239&gt;=0,I239&gt;=H239),"Цена учтена","Уточнить цену/количество"))</x:f>
        <x:v>Цена учтена</x:v>
      </x:c>
      <x:c r="P239" s="10"/>
      <x:c r="Q239" s="18" t="str">
        <x:v>NVIDIA: комплект DGX H100/H200</x:v>
      </x:c>
      <x:c r="R239" s="18" t="str">
        <x:v>https://docs.nvidia.com/dgx/dgxh100-user-guide/introduction-to-dgxh100.html</x:v>
      </x:c>
    </x:row>
    <x:row r="240" ht="44" customHeight="1">
      <x:c r="A240" s="10" t="str">
        <x:v>A4</x:v>
      </x:c>
      <x:c r="B240" s="10" t="str">
        <x:v>A4</x:v>
      </x:c>
      <x:c r="C240" s="11" t="str">
        <x:v>Оборудование</x:v>
      </x:c>
      <x:c r="D240" s="11" t="str">
        <x:v>Оперативная память сервера</x:v>
      </x:c>
      <x:c r="E240" s="11" t="str">
        <x:v>2TB DDR5 на узел, заполнение и модули по OEM</x:v>
      </x:c>
      <x:c r="F240" s="14" t="n">
        <x:v>2</x:v>
      </x:c>
      <x:c r="G240" s="3" t="str">
        <x:v>к-т</x:v>
      </x:c>
      <x:c r="H240" s="21" t="n">
        <x:v>0</x:v>
      </x:c>
      <x:c r="I240" s="21" t="n">
        <x:v>0</x:v>
      </x:c>
      <x:c r="J240" s="16" t="n">
        <x:f>IF(AND(ISNUMBER(F240),ISNUMBER(H240)),F240*H240,"")</x:f>
        <x:v>0</x:v>
      </x:c>
      <x:c r="K240" s="16" t="n">
        <x:f>IF(AND(ISNUMBER(F240),ISNUMBER(I240)),F240*I240,"")</x:f>
        <x:v>0</x:v>
      </x:c>
      <x:c r="L240" s="11" t="str">
        <x:v>В комплекте</x:v>
      </x:c>
      <x:c r="M240" s="11" t="str"/>
      <x:c r="N240" s="11" t="str">
        <x:v>Включено в цену основного комплекта. Доплата $0.</x:v>
      </x:c>
      <x:c r="O240" s="11" t="str">
        <x:f>IF(C240="Опционально","Вне итога",IF(AND(ISNUMBER(F240),ISNUMBER(H240),ISNUMBER(I240),F240&gt;0,H240&gt;=0,I240&gt;=H240),"Цена учтена","Уточнить цену/количество"))</x:f>
        <x:v>Цена учтена</x:v>
      </x:c>
      <x:c r="P240" s="10"/>
      <x:c r="Q240" s="18" t="str">
        <x:v>NVIDIA: комплект DGX H100/H200</x:v>
      </x:c>
      <x:c r="R240" s="18" t="str">
        <x:v>https://docs.nvidia.com/dgx/dgxh100-user-guide/introduction-to-dgxh100.html</x:v>
      </x:c>
    </x:row>
    <x:row r="241" ht="44" customHeight="1">
      <x:c r="A241" s="10" t="str">
        <x:v>A4</x:v>
      </x:c>
      <x:c r="B241" s="10" t="str">
        <x:v>A4</x:v>
      </x:c>
      <x:c r="C241" s="11" t="str">
        <x:v>Оборудование</x:v>
      </x:c>
      <x:c r="D241" s="11" t="str">
        <x:v>Загрузочные SSD</x:v>
      </x:c>
      <x:c r="E241" s="11" t="str">
        <x:v>2×1.92TB на узел, зеркальная загрузка</x:v>
      </x:c>
      <x:c r="F241" s="14" t="n">
        <x:v>4</x:v>
      </x:c>
      <x:c r="G241" s="3" t="str">
        <x:v>шт</x:v>
      </x:c>
      <x:c r="H241" s="21" t="n">
        <x:v>0</x:v>
      </x:c>
      <x:c r="I241" s="21" t="n">
        <x:v>0</x:v>
      </x:c>
      <x:c r="J241" s="16" t="n">
        <x:f>IF(AND(ISNUMBER(F241),ISNUMBER(H241)),F241*H241,"")</x:f>
        <x:v>0</x:v>
      </x:c>
      <x:c r="K241" s="16" t="n">
        <x:f>IF(AND(ISNUMBER(F241),ISNUMBER(I241)),F241*I241,"")</x:f>
        <x:v>0</x:v>
      </x:c>
      <x:c r="L241" s="11" t="str">
        <x:v>В комплекте</x:v>
      </x:c>
      <x:c r="M241" s="11" t="str"/>
      <x:c r="N241" s="11" t="str">
        <x:v>Включено в цену основного комплекта. Доплата $0.</x:v>
      </x:c>
      <x:c r="O241" s="11" t="str">
        <x:f>IF(C241="Опционально","Вне итога",IF(AND(ISNUMBER(F241),ISNUMBER(H241),ISNUMBER(I241),F241&gt;0,H241&gt;=0,I241&gt;=H241),"Цена учтена","Уточнить цену/количество"))</x:f>
        <x:v>Цена учтена</x:v>
      </x:c>
      <x:c r="P241" s="10"/>
      <x:c r="Q241" s="18" t="str">
        <x:v>NVIDIA: комплект DGX H100/H200</x:v>
      </x:c>
      <x:c r="R241" s="18" t="str">
        <x:v>https://docs.nvidia.com/dgx/dgxh100-user-guide/introduction-to-dgxh100.html</x:v>
      </x:c>
    </x:row>
    <x:row r="242" ht="44" customHeight="1">
      <x:c r="A242" s="10" t="str">
        <x:v>A4</x:v>
      </x:c>
      <x:c r="B242" s="10" t="str">
        <x:v>A4</x:v>
      </x:c>
      <x:c r="C242" s="11" t="str">
        <x:v>Оборудование</x:v>
      </x:c>
      <x:c r="D242" s="11" t="str">
        <x:v>SSD для данных и моделей</x:v>
      </x:c>
      <x:c r="E242" s="11" t="str">
        <x:v>8×3.84TB NVMe на узел</x:v>
      </x:c>
      <x:c r="F242" s="14" t="n">
        <x:v>16</x:v>
      </x:c>
      <x:c r="G242" s="3" t="str">
        <x:v>шт</x:v>
      </x:c>
      <x:c r="H242" s="21" t="n">
        <x:v>0</x:v>
      </x:c>
      <x:c r="I242" s="21" t="n">
        <x:v>0</x:v>
      </x:c>
      <x:c r="J242" s="16" t="n">
        <x:f>IF(AND(ISNUMBER(F242),ISNUMBER(H242)),F242*H242,"")</x:f>
        <x:v>0</x:v>
      </x:c>
      <x:c r="K242" s="16" t="n">
        <x:f>IF(AND(ISNUMBER(F242),ISNUMBER(I242)),F242*I242,"")</x:f>
        <x:v>0</x:v>
      </x:c>
      <x:c r="L242" s="11" t="str">
        <x:v>В комплекте</x:v>
      </x:c>
      <x:c r="M242" s="11" t="str"/>
      <x:c r="N242" s="11" t="str">
        <x:v>Включено в цену основного комплекта. Доплата $0.</x:v>
      </x:c>
      <x:c r="O242" s="11" t="str">
        <x:f>IF(C242="Опционально","Вне итога",IF(AND(ISNUMBER(F242),ISNUMBER(H242),ISNUMBER(I242),F242&gt;0,H242&gt;=0,I242&gt;=H242),"Цена учтена","Уточнить цену/количество"))</x:f>
        <x:v>Цена учтена</x:v>
      </x:c>
      <x:c r="P242" s="10"/>
      <x:c r="Q242" s="18" t="str">
        <x:v>NVIDIA: комплект DGX H100/H200</x:v>
      </x:c>
      <x:c r="R242" s="18" t="str">
        <x:v>https://docs.nvidia.com/dgx/dgxh100-user-guide/introduction-to-dgxh100.html</x:v>
      </x:c>
    </x:row>
    <x:row r="243" ht="44" customHeight="1">
      <x:c r="A243" s="10" t="str">
        <x:v>A4</x:v>
      </x:c>
      <x:c r="B243" s="10" t="str">
        <x:v>A4</x:v>
      </x:c>
      <x:c r="C243" s="11" t="str">
        <x:v>Оборудование</x:v>
      </x:c>
      <x:c r="D243" s="11" t="str">
        <x:v>NVSwitch и внутренние соединения</x:v>
      </x:c>
      <x:c r="E243" s="11" t="str">
        <x:v>4 NVSwitch на узел, NVLink, платы и шлейфы</x:v>
      </x:c>
      <x:c r="F243" s="14" t="n">
        <x:v>2</x:v>
      </x:c>
      <x:c r="G243" s="3" t="str">
        <x:v>к-т</x:v>
      </x:c>
      <x:c r="H243" s="21" t="n">
        <x:v>0</x:v>
      </x:c>
      <x:c r="I243" s="21" t="n">
        <x:v>0</x:v>
      </x:c>
      <x:c r="J243" s="16" t="n">
        <x:f>IF(AND(ISNUMBER(F243),ISNUMBER(H243)),F243*H243,"")</x:f>
        <x:v>0</x:v>
      </x:c>
      <x:c r="K243" s="16" t="n">
        <x:f>IF(AND(ISNUMBER(F243),ISNUMBER(I243)),F243*I243,"")</x:f>
        <x:v>0</x:v>
      </x:c>
      <x:c r="L243" s="11" t="str">
        <x:v>В комплекте</x:v>
      </x:c>
      <x:c r="M243" s="11" t="str"/>
      <x:c r="N243" s="11" t="str">
        <x:v>Включено в цену основного комплекта. Доплата $0.</x:v>
      </x:c>
      <x:c r="O243" s="11" t="str">
        <x:f>IF(C243="Опционально","Вне итога",IF(AND(ISNUMBER(F243),ISNUMBER(H243),ISNUMBER(I243),F243&gt;0,H243&gt;=0,I243&gt;=H243),"Цена учтена","Уточнить цену/количество"))</x:f>
        <x:v>Цена учтена</x:v>
      </x:c>
      <x:c r="P243" s="10"/>
      <x:c r="Q243" s="18" t="str">
        <x:v>NVIDIA: комплект DGX H100/H200</x:v>
      </x:c>
      <x:c r="R243" s="18" t="str">
        <x:v>https://docs.nvidia.com/dgx/dgxh100-user-guide/introduction-to-dgxh100.html</x:v>
      </x:c>
    </x:row>
    <x:row r="244" ht="44" customHeight="1">
      <x:c r="A244" s="10" t="str">
        <x:v>A4</x:v>
      </x:c>
      <x:c r="B244" s="10" t="str">
        <x:v>A4</x:v>
      </x:c>
      <x:c r="C244" s="11" t="str">
        <x:v>Оборудование</x:v>
      </x:c>
      <x:c r="D244" s="11" t="str">
        <x:v>Сетевая часть для обмена</x:v>
      </x:c>
      <x:c r="E244" s="11" t="str">
        <x:v>8×ConnectX-7 на узел. Разъёмы по DGX</x:v>
      </x:c>
      <x:c r="F244" s="14" t="n">
        <x:v>16</x:v>
      </x:c>
      <x:c r="G244" s="3" t="str">
        <x:v>порт</x:v>
      </x:c>
      <x:c r="H244" s="21" t="n">
        <x:v>0</x:v>
      </x:c>
      <x:c r="I244" s="21" t="n">
        <x:v>0</x:v>
      </x:c>
      <x:c r="J244" s="16" t="n">
        <x:f>IF(AND(ISNUMBER(F244),ISNUMBER(H244)),F244*H244,"")</x:f>
        <x:v>0</x:v>
      </x:c>
      <x:c r="K244" s="16" t="n">
        <x:f>IF(AND(ISNUMBER(F244),ISNUMBER(I244)),F244*I244,"")</x:f>
        <x:v>0</x:v>
      </x:c>
      <x:c r="L244" s="11" t="str">
        <x:v>В комплекте</x:v>
      </x:c>
      <x:c r="M244" s="11" t="str"/>
      <x:c r="N244" s="11" t="str">
        <x:v>Включено в цену основного комплекта. Доплата $0.</x:v>
      </x:c>
      <x:c r="O244" s="11" t="str">
        <x:f>IF(C244="Опционально","Вне итога",IF(AND(ISNUMBER(F244),ISNUMBER(H244),ISNUMBER(I244),F244&gt;0,H244&gt;=0,I244&gt;=H244),"Цена учтена","Уточнить цену/количество"))</x:f>
        <x:v>Цена учтена</x:v>
      </x:c>
      <x:c r="P244" s="10"/>
      <x:c r="Q244" s="18" t="str">
        <x:v>NVIDIA: комплект DGX H100/H200</x:v>
      </x:c>
      <x:c r="R244" s="18" t="str">
        <x:v>https://docs.nvidia.com/dgx/dgxh100-user-guide/introduction-to-dgxh100.html</x:v>
      </x:c>
    </x:row>
    <x:row r="245" ht="44" customHeight="1">
      <x:c r="A245" s="10" t="str">
        <x:v>A4</x:v>
      </x:c>
      <x:c r="B245" s="10" t="str">
        <x:v>A4</x:v>
      </x:c>
      <x:c r="C245" s="11" t="str">
        <x:v>Оборудование</x:v>
      </x:c>
      <x:c r="D245" s="11" t="str">
        <x:v>Сеть хранения и управления</x:v>
      </x:c>
      <x:c r="E245" s="11" t="str">
        <x:v>2 dual-port ConnectX-7, 10GbE RJ45 ОС, 1GbE BMC</x:v>
      </x:c>
      <x:c r="F245" s="14" t="n">
        <x:v>2</x:v>
      </x:c>
      <x:c r="G245" s="3" t="str">
        <x:v>к-т</x:v>
      </x:c>
      <x:c r="H245" s="21" t="n">
        <x:v>0</x:v>
      </x:c>
      <x:c r="I245" s="21" t="n">
        <x:v>0</x:v>
      </x:c>
      <x:c r="J245" s="16" t="n">
        <x:f>IF(AND(ISNUMBER(F245),ISNUMBER(H245)),F245*H245,"")</x:f>
        <x:v>0</x:v>
      </x:c>
      <x:c r="K245" s="16" t="n">
        <x:f>IF(AND(ISNUMBER(F245),ISNUMBER(I245)),F245*I245,"")</x:f>
        <x:v>0</x:v>
      </x:c>
      <x:c r="L245" s="11" t="str">
        <x:v>В комплекте</x:v>
      </x:c>
      <x:c r="M245" s="11" t="str"/>
      <x:c r="N245" s="11" t="str">
        <x:v>Включено в цену основного комплекта. Доплата $0.</x:v>
      </x:c>
      <x:c r="O245" s="11" t="str">
        <x:f>IF(C245="Опционально","Вне итога",IF(AND(ISNUMBER(F245),ISNUMBER(H245),ISNUMBER(I245),F245&gt;0,H245&gt;=0,I245&gt;=H245),"Цена учтена","Уточнить цену/количество"))</x:f>
        <x:v>Цена учтена</x:v>
      </x:c>
      <x:c r="P245" s="10"/>
      <x:c r="Q245" s="18" t="str">
        <x:v>NVIDIA: комплект DGX H100/H200</x:v>
      </x:c>
      <x:c r="R245" s="18" t="str">
        <x:v>https://docs.nvidia.com/dgx/dgxh100-user-guide/introduction-to-dgxh100.html</x:v>
      </x:c>
    </x:row>
    <x:row r="246" ht="44" customHeight="1">
      <x:c r="A246" s="10" t="str">
        <x:v>A4</x:v>
      </x:c>
      <x:c r="B246" s="10" t="str">
        <x:v>A4</x:v>
      </x:c>
      <x:c r="C246" s="11" t="str">
        <x:v>Оборудование</x:v>
      </x:c>
      <x:c r="D246" s="11" t="str">
        <x:v>Блоки питания</x:v>
      </x:c>
      <x:c r="E246" s="11" t="str">
        <x:v>6 OEM блоков на узел</x:v>
      </x:c>
      <x:c r="F246" s="14" t="n">
        <x:v>12</x:v>
      </x:c>
      <x:c r="G246" s="3" t="str">
        <x:v>шт</x:v>
      </x:c>
      <x:c r="H246" s="21" t="n">
        <x:v>0</x:v>
      </x:c>
      <x:c r="I246" s="21" t="n">
        <x:v>0</x:v>
      </x:c>
      <x:c r="J246" s="16" t="n">
        <x:f>IF(AND(ISNUMBER(F246),ISNUMBER(H246)),F246*H246,"")</x:f>
        <x:v>0</x:v>
      </x:c>
      <x:c r="K246" s="16" t="n">
        <x:f>IF(AND(ISNUMBER(F246),ISNUMBER(I246)),F246*I246,"")</x:f>
        <x:v>0</x:v>
      </x:c>
      <x:c r="L246" s="11" t="str">
        <x:v>В комплекте</x:v>
      </x:c>
      <x:c r="M246" s="11" t="str"/>
      <x:c r="N246" s="11" t="str">
        <x:v>Включено в цену основного комплекта. Доплата $0.</x:v>
      </x:c>
      <x:c r="O246" s="11" t="str">
        <x:f>IF(C246="Опционально","Вне итога",IF(AND(ISNUMBER(F246),ISNUMBER(H246),ISNUMBER(I246),F246&gt;0,H246&gt;=0,I246&gt;=H246),"Цена учтена","Уточнить цену/количество"))</x:f>
        <x:v>Цена учтена</x:v>
      </x:c>
      <x:c r="P246" s="10"/>
      <x:c r="Q246" s="18" t="str">
        <x:v>NVIDIA: комплект DGX H100/H200</x:v>
      </x:c>
      <x:c r="R246" s="18" t="str">
        <x:v>https://docs.nvidia.com/dgx/dgxh100-user-guide/introduction-to-dgxh100.html</x:v>
      </x:c>
    </x:row>
    <x:row r="247" ht="44" customHeight="1">
      <x:c r="A247" s="10" t="str">
        <x:v>A4</x:v>
      </x:c>
      <x:c r="B247" s="10" t="str">
        <x:v>A4</x:v>
      </x:c>
      <x:c r="C247" s="11" t="str">
        <x:v>Оборудование</x:v>
      </x:c>
      <x:c r="D247" s="11" t="str">
        <x:v>Шнуры питания сервера</x:v>
      </x:c>
      <x:c r="E247" s="11" t="str">
        <x:v>6 OEM фиксируемых шнуров на узел, согласовать с PDU</x:v>
      </x:c>
      <x:c r="F247" s="14" t="n">
        <x:v>12</x:v>
      </x:c>
      <x:c r="G247" s="3" t="str">
        <x:v>шт</x:v>
      </x:c>
      <x:c r="H247" s="21" t="n">
        <x:v>0</x:v>
      </x:c>
      <x:c r="I247" s="21" t="n">
        <x:v>0</x:v>
      </x:c>
      <x:c r="J247" s="16" t="n">
        <x:f>IF(AND(ISNUMBER(F247),ISNUMBER(H247)),F247*H247,"")</x:f>
        <x:v>0</x:v>
      </x:c>
      <x:c r="K247" s="16" t="n">
        <x:f>IF(AND(ISNUMBER(F247),ISNUMBER(I247)),F247*I247,"")</x:f>
        <x:v>0</x:v>
      </x:c>
      <x:c r="L247" s="11" t="str">
        <x:v>В комплекте</x:v>
      </x:c>
      <x:c r="M247" s="11" t="str">
        <x:v>Производитель комплектует шнуры. Внешние розетки/PDU посчитаны отдельно.</x:v>
      </x:c>
      <x:c r="N247" s="11" t="str">
        <x:v>Включено в цену основного комплекта. Доплата $0.</x:v>
      </x:c>
      <x:c r="O247" s="11" t="str">
        <x:f>IF(C247="Опционально","Вне итога",IF(AND(ISNUMBER(F247),ISNUMBER(H247),ISNUMBER(I247),F247&gt;0,H247&gt;=0,I247&gt;=H247),"Цена учтена","Уточнить цену/количество"))</x:f>
        <x:v>Цена учтена</x:v>
      </x:c>
      <x:c r="P247" s="10"/>
      <x:c r="Q247" s="18" t="str">
        <x:v>NVIDIA: комплект DGX H100/H200</x:v>
      </x:c>
      <x:c r="R247" s="18" t="str">
        <x:v>https://docs.nvidia.com/dgx/dgxh100-user-guide/introduction-to-dgxh100.html</x:v>
      </x:c>
    </x:row>
    <x:row r="248" ht="44" customHeight="1">
      <x:c r="A248" s="10" t="str">
        <x:v>A4</x:v>
      </x:c>
      <x:c r="B248" s="10" t="str">
        <x:v>A4</x:v>
      </x:c>
      <x:c r="C248" s="11" t="str">
        <x:v>Оборудование</x:v>
      </x:c>
      <x:c r="D248" s="11" t="str">
        <x:v>Корпус, охлаждение и крепление</x:v>
      </x:c>
      <x:c r="E248" s="11" t="str">
        <x:v>8U, вентиляторы, радиаторы, OEM рельсы</x:v>
      </x:c>
      <x:c r="F248" s="14" t="n">
        <x:v>2</x:v>
      </x:c>
      <x:c r="G248" s="3" t="str">
        <x:v>к-т</x:v>
      </x:c>
      <x:c r="H248" s="21" t="n">
        <x:v>0</x:v>
      </x:c>
      <x:c r="I248" s="21" t="n">
        <x:v>0</x:v>
      </x:c>
      <x:c r="J248" s="16" t="n">
        <x:f>IF(AND(ISNUMBER(F248),ISNUMBER(H248)),F248*H248,"")</x:f>
        <x:v>0</x:v>
      </x:c>
      <x:c r="K248" s="16" t="n">
        <x:f>IF(AND(ISNUMBER(F248),ISNUMBER(I248)),F248*I248,"")</x:f>
        <x:v>0</x:v>
      </x:c>
      <x:c r="L248" s="11" t="str">
        <x:v>В комплекте</x:v>
      </x:c>
      <x:c r="M248" s="11" t="str"/>
      <x:c r="N248" s="11" t="str">
        <x:v>Включено в цену основного комплекта. Доплата $0.</x:v>
      </x:c>
      <x:c r="O248" s="11" t="str">
        <x:f>IF(C248="Опционально","Вне итога",IF(AND(ISNUMBER(F248),ISNUMBER(H248),ISNUMBER(I248),F248&gt;0,H248&gt;=0,I248&gt;=H248),"Цена учтена","Уточнить цену/количество"))</x:f>
        <x:v>Цена учтена</x:v>
      </x:c>
      <x:c r="P248" s="10"/>
      <x:c r="Q248" s="18" t="str">
        <x:v>NVIDIA: комплект DGX H100/H200</x:v>
      </x:c>
      <x:c r="R248" s="18" t="str">
        <x:v>https://docs.nvidia.com/dgx/dgxh100-user-guide/introduction-to-dgxh100.html</x:v>
      </x:c>
    </x:row>
    <x:row r="249" ht="44" customHeight="1">
      <x:c r="A249" s="10" t="str">
        <x:v>A4</x:v>
      </x:c>
      <x:c r="B249" s="10" t="str">
        <x:v>A4</x:v>
      </x:c>
      <x:c r="C249" s="11" t="str">
        <x:v>Оборудование</x:v>
      </x:c>
      <x:c r="D249" s="11" t="str">
        <x:v>Гарантия базового комплекта</x:v>
      </x:c>
      <x:c r="E249" s="11" t="str">
        <x:v>Срок, выездной ремонт и регион уточнить в заказе</x:v>
      </x:c>
      <x:c r="F249" s="14" t="n">
        <x:v>2</x:v>
      </x:c>
      <x:c r="G249" s="3" t="str">
        <x:v>к-т</x:v>
      </x:c>
      <x:c r="H249" s="21" t="n">
        <x:v>0</x:v>
      </x:c>
      <x:c r="I249" s="21" t="n">
        <x:v>0</x:v>
      </x:c>
      <x:c r="J249" s="16" t="n">
        <x:f>IF(AND(ISNUMBER(F249),ISNUMBER(H249)),F249*H249,"")</x:f>
        <x:v>0</x:v>
      </x:c>
      <x:c r="K249" s="16" t="n">
        <x:f>IF(AND(ISNUMBER(F249),ISNUMBER(I249)),F249*I249,"")</x:f>
        <x:v>0</x:v>
      </x:c>
      <x:c r="L249" s="11" t="str">
        <x:v>В комплекте</x:v>
      </x:c>
      <x:c r="M249" s="11" t="str">
        <x:v>Проверить наличие гарантии в итоговой цене. Продление отдельно не рассчитано.</x:v>
      </x:c>
      <x:c r="N249" s="11" t="str">
        <x:v>Включено в цену основного комплекта. Доплата $0.</x:v>
      </x:c>
      <x:c r="O249" s="11" t="str">
        <x:f>IF(C249="Опционально","Вне итога",IF(AND(ISNUMBER(F249),ISNUMBER(H249),ISNUMBER(I249),F249&gt;0,H249&gt;=0,I249&gt;=H249),"Цена учтена","Уточнить цену/количество"))</x:f>
        <x:v>Цена учтена</x:v>
      </x:c>
      <x:c r="P249" s="10"/>
      <x:c r="Q249" s="18" t="str">
        <x:v>NVIDIA: комплект DGX H100/H200</x:v>
      </x:c>
      <x:c r="R249" s="18" t="str">
        <x:v>https://docs.nvidia.com/dgx/dgxh100-user-guide/introduction-to-dgxh100.html</x:v>
      </x:c>
    </x:row>
    <x:row r="250" ht="44" customHeight="1">
      <x:c r="A250" s="10" t="str">
        <x:v>A4</x:v>
      </x:c>
      <x:c r="B250" s="10" t="str">
        <x:v>A4</x:v>
      </x:c>
      <x:c r="C250" s="11" t="str">
        <x:v>Оборудование</x:v>
      </x:c>
      <x:c r="D250" s="11" t="str">
        <x:v>Коммутатор обычной сети</x:v>
      </x:c>
      <x:c r="E250" s="11" t="str">
        <x:v>8×RJ45 1/2.5/5/10GbE, управляемый. При &gt;6 узлах: 24 порта</x:v>
      </x:c>
      <x:c r="F250" s="14" t="n">
        <x:v>1</x:v>
      </x:c>
      <x:c r="G250" s="3" t="str">
        <x:v>шт</x:v>
      </x:c>
      <x:c r="H250" s="15" t="n">
        <x:v>650</x:v>
      </x:c>
      <x:c r="I250" s="15" t="n">
        <x:v>1600</x:v>
      </x:c>
      <x:c r="J250" s="16" t="n">
        <x:f>IF(AND(ISNUMBER(F250),ISNUMBER(H250)),F250*H250,"")</x:f>
        <x:v>650</x:v>
      </x:c>
      <x:c r="K250" s="16" t="n">
        <x:f>IF(AND(ISNUMBER(F250),ISNUMBER(I250)),F250*I250,"")</x:f>
        <x:v>1600</x:v>
      </x:c>
      <x:c r="L250" s="11" t="str">
        <x:v>Купить</x:v>
      </x:c>
      <x:c r="M250" s="11" t="str">
        <x:v>Управление, загрузка файлов, резервные копии. Использовать Ethernet ОС, а не BMC.</x:v>
      </x:c>
      <x:c r="N250" s="11" t="str">
        <x:v>Бюджетная оценка на 03.10.2026. Источник подтверждает характеристики, а не цену.</x:v>
      </x:c>
      <x:c r="O250" s="11" t="str">
        <x:f>IF(C250="Опционально","Вне итога",IF(AND(ISNUMBER(F250),ISNUMBER(H250),ISNUMBER(I250),F250&gt;0,H250&gt;=0,I250&gt;=H250),"Цена учтена","Уточнить цену/количество"))</x:f>
        <x:v>Цена учтена</x:v>
      </x:c>
      <x:c r="P250" s="10"/>
      <x:c r="Q250" s="18" t="str">
        <x:v>Бюджетная оценка автора</x:v>
      </x:c>
      <x:c r="R250" s="18" t="str"/>
    </x:row>
    <x:row r="251" ht="44" customHeight="1">
      <x:c r="A251" s="10" t="str">
        <x:v>A4</x:v>
      </x:c>
      <x:c r="B251" s="10" t="str">
        <x:v>A4</x:v>
      </x:c>
      <x:c r="C251" s="11" t="str">
        <x:v>Оборудование</x:v>
      </x:c>
      <x:c r="D251" s="11" t="str">
        <x:v>Сетевой шлюз</x:v>
      </x:c>
      <x:c r="E251" s="11" t="str">
        <x:v>Проводной маршрутизатор с межсетевым экраном, ≥1GbE</x:v>
      </x:c>
      <x:c r="F251" s="14" t="n">
        <x:v>1</x:v>
      </x:c>
      <x:c r="G251" s="3" t="str">
        <x:v>шт</x:v>
      </x:c>
      <x:c r="H251" s="15" t="n">
        <x:v>150</x:v>
      </x:c>
      <x:c r="I251" s="15" t="n">
        <x:v>500</x:v>
      </x:c>
      <x:c r="J251" s="16" t="n">
        <x:f>IF(AND(ISNUMBER(F251),ISNUMBER(H251)),F251*H251,"")</x:f>
        <x:v>150</x:v>
      </x:c>
      <x:c r="K251" s="16" t="n">
        <x:f>IF(AND(ISNUMBER(F251),ISNUMBER(I251)),F251*I251,"")</x:f>
        <x:v>500</x:v>
      </x:c>
      <x:c r="L251" s="11" t="str">
        <x:v>Купить</x:v>
      </x:c>
      <x:c r="M251" s="11" t="str">
        <x:v>Подключение к локальной сети. Плата за связь не включена.</x:v>
      </x:c>
      <x:c r="N251" s="11" t="str">
        <x:v>Бюджетная оценка на 03.10.2026. Источник подтверждает характеристики, а не цену.</x:v>
      </x:c>
      <x:c r="O251" s="11" t="str">
        <x:f>IF(C251="Опционально","Вне итога",IF(AND(ISNUMBER(F251),ISNUMBER(H251),ISNUMBER(I251),F251&gt;0,H251&gt;=0,I251&gt;=H251),"Цена учтена","Уточнить цену/количество"))</x:f>
        <x:v>Цена учтена</x:v>
      </x:c>
      <x:c r="P251" s="10"/>
      <x:c r="Q251" s="18" t="str">
        <x:v>Бюджетная оценка автора</x:v>
      </x:c>
      <x:c r="R251" s="18" t="str"/>
    </x:row>
    <x:row r="252" ht="44" customHeight="1">
      <x:c r="A252" s="10" t="str">
        <x:v>A4</x:v>
      </x:c>
      <x:c r="B252" s="10" t="str">
        <x:v>A4</x:v>
      </x:c>
      <x:c r="C252" s="11" t="str">
        <x:v>Оборудование</x:v>
      </x:c>
      <x:c r="D252" s="11" t="str">
        <x:v>Резервное хранилище</x:v>
      </x:c>
      <x:c r="E252" s="11" t="str">
        <x:v>NAS 4 отсека, 10GbE, RAM ≥16GB, диски отдельно</x:v>
      </x:c>
      <x:c r="F252" s="14" t="n">
        <x:v>1</x:v>
      </x:c>
      <x:c r="G252" s="3" t="str">
        <x:v>шт</x:v>
      </x:c>
      <x:c r="H252" s="15" t="n">
        <x:v>1100</x:v>
      </x:c>
      <x:c r="I252" s="15" t="n">
        <x:v>2600</x:v>
      </x:c>
      <x:c r="J252" s="16" t="n">
        <x:f>IF(AND(ISNUMBER(F252),ISNUMBER(H252)),F252*H252,"")</x:f>
        <x:v>1100</x:v>
      </x:c>
      <x:c r="K252" s="16" t="n">
        <x:f>IF(AND(ISNUMBER(F252),ISNUMBER(I252)),F252*I252,"")</x:f>
        <x:v>2600</x:v>
      </x:c>
      <x:c r="L252" s="11" t="str">
        <x:v>Купить</x:v>
      </x:c>
      <x:c r="M252" s="11" t="str">
        <x:v>Копии настроек, данных и контрольных точек. Основной сервер не считается резервной копией.</x:v>
      </x:c>
      <x:c r="N252" s="11" t="str">
        <x:v>Бюджетная оценка на 03.10.2026. Источник подтверждает характеристики, а не цену.</x:v>
      </x:c>
      <x:c r="O252" s="11" t="str">
        <x:f>IF(C252="Опционально","Вне итога",IF(AND(ISNUMBER(F252),ISNUMBER(H252),ISNUMBER(I252),F252&gt;0,H252&gt;=0,I252&gt;=H252),"Цена учтена","Уточнить цену/количество"))</x:f>
        <x:v>Цена учтена</x:v>
      </x:c>
      <x:c r="P252" s="10"/>
      <x:c r="Q252" s="18" t="str">
        <x:v>Бюджетная оценка автора</x:v>
      </x:c>
      <x:c r="R252" s="18" t="str"/>
    </x:row>
    <x:row r="253" ht="44" customHeight="1">
      <x:c r="A253" s="10" t="str">
        <x:v>A4</x:v>
      </x:c>
      <x:c r="B253" s="10" t="str">
        <x:v>A4</x:v>
      </x:c>
      <x:c r="C253" s="11" t="str">
        <x:v>Оборудование</x:v>
      </x:c>
      <x:c r="D253" s="11" t="str">
        <x:v>Диски резервного хранилища</x:v>
      </x:c>
      <x:c r="E253" s="11" t="str">
        <x:v>4×12TB NAS/enterprise HDD. RAID6: около 24TB до форматирования</x:v>
      </x:c>
      <x:c r="F253" s="14" t="n">
        <x:v>4</x:v>
      </x:c>
      <x:c r="G253" s="3" t="str">
        <x:v>шт</x:v>
      </x:c>
      <x:c r="H253" s="15" t="n">
        <x:v>250</x:v>
      </x:c>
      <x:c r="I253" s="15" t="n">
        <x:v>430</x:v>
      </x:c>
      <x:c r="J253" s="16" t="n">
        <x:f>IF(AND(ISNUMBER(F253),ISNUMBER(H253)),F253*H253,"")</x:f>
        <x:v>1000</x:v>
      </x:c>
      <x:c r="K253" s="16" t="n">
        <x:f>IF(AND(ISNUMBER(F253),ISNUMBER(I253)),F253*I253,"")</x:f>
        <x:v>1720</x:v>
      </x:c>
      <x:c r="L253" s="11" t="str">
        <x:v>Купить</x:v>
      </x:c>
      <x:c r="M253" s="11" t="str">
        <x:v>Цена каждого диска. Один дополнительный запасной диск указан отдельно.</x:v>
      </x:c>
      <x:c r="N253" s="11" t="str">
        <x:v>Бюджетная оценка на 03.10.2026. Источник подтверждает характеристики, а не цену.</x:v>
      </x:c>
      <x:c r="O253" s="11" t="str">
        <x:f>IF(C253="Опционально","Вне итога",IF(AND(ISNUMBER(F253),ISNUMBER(H253),ISNUMBER(I253),F253&gt;0,H253&gt;=0,I253&gt;=H253),"Цена учтена","Уточнить цену/количество"))</x:f>
        <x:v>Цена учтена</x:v>
      </x:c>
      <x:c r="P253" s="10"/>
      <x:c r="Q253" s="18" t="str">
        <x:v>Бюджетная оценка автора</x:v>
      </x:c>
      <x:c r="R253" s="18" t="str"/>
    </x:row>
    <x:row r="254" ht="44" customHeight="1">
      <x:c r="A254" s="10" t="str">
        <x:v>A4</x:v>
      </x:c>
      <x:c r="B254" s="10" t="str">
        <x:v>A4</x:v>
      </x:c>
      <x:c r="C254" s="11" t="str">
        <x:v>Оборудование</x:v>
      </x:c>
      <x:c r="D254" s="11" t="str">
        <x:v>Запасной диск NAS</x:v>
      </x:c>
      <x:c r="E254" s="11" t="str">
        <x:v>12TB той же совместимой серии</x:v>
      </x:c>
      <x:c r="F254" s="14" t="n">
        <x:v>1</x:v>
      </x:c>
      <x:c r="G254" s="3" t="str">
        <x:v>шт</x:v>
      </x:c>
      <x:c r="H254" s="15" t="n">
        <x:v>250</x:v>
      </x:c>
      <x:c r="I254" s="15" t="n">
        <x:v>430</x:v>
      </x:c>
      <x:c r="J254" s="16" t="n">
        <x:f>IF(AND(ISNUMBER(F254),ISNUMBER(H254)),F254*H254,"")</x:f>
        <x:v>250</x:v>
      </x:c>
      <x:c r="K254" s="16" t="n">
        <x:f>IF(AND(ISNUMBER(F254),ISNUMBER(I254)),F254*I254,"")</x:f>
        <x:v>430</x:v>
      </x:c>
      <x:c r="L254" s="11" t="str">
        <x:v>Купить</x:v>
      </x:c>
      <x:c r="M254" s="11" t="str">
        <x:v>Быстрая замена отказавшего диска.</x:v>
      </x:c>
      <x:c r="N254" s="11" t="str">
        <x:v>Бюджетная оценка на 03.10.2026. Источник подтверждает характеристики, а не цену.</x:v>
      </x:c>
      <x:c r="O254" s="11" t="str">
        <x:f>IF(C254="Опционально","Вне итога",IF(AND(ISNUMBER(F254),ISNUMBER(H254),ISNUMBER(I254),F254&gt;0,H254&gt;=0,I254&gt;=H254),"Цена учтена","Уточнить цену/количество"))</x:f>
        <x:v>Цена учтена</x:v>
      </x:c>
      <x:c r="P254" s="10"/>
      <x:c r="Q254" s="18" t="str">
        <x:v>Бюджетная оценка автора</x:v>
      </x:c>
      <x:c r="R254" s="18" t="str"/>
    </x:row>
    <x:row r="255" ht="44" customHeight="1">
      <x:c r="A255" s="10" t="str">
        <x:v>A4</x:v>
      </x:c>
      <x:c r="B255" s="10" t="str">
        <x:v>A4</x:v>
      </x:c>
      <x:c r="C255" s="11" t="str">
        <x:v>Оборудование</x:v>
      </x:c>
      <x:c r="D255" s="11" t="str">
        <x:v>Рабочее место администратора</x:v>
      </x:c>
      <x:c r="E255" s="11" t="str">
        <x:v>Мини-ПК 16GB RAM, SSD 512GB, Ethernet</x:v>
      </x:c>
      <x:c r="F255" s="14" t="n">
        <x:v>1</x:v>
      </x:c>
      <x:c r="G255" s="3" t="str">
        <x:v>шт</x:v>
      </x:c>
      <x:c r="H255" s="15" t="n">
        <x:v>400</x:v>
      </x:c>
      <x:c r="I255" s="15" t="n">
        <x:v>800</x:v>
      </x:c>
      <x:c r="J255" s="16" t="n">
        <x:f>IF(AND(ISNUMBER(F255),ISNUMBER(H255)),F255*H255,"")</x:f>
        <x:v>400</x:v>
      </x:c>
      <x:c r="K255" s="16" t="n">
        <x:f>IF(AND(ISNUMBER(F255),ISNUMBER(I255)),F255*I255,"")</x:f>
        <x:v>800</x:v>
      </x:c>
      <x:c r="L255" s="11" t="str">
        <x:v>Купить</x:v>
      </x:c>
      <x:c r="M255" s="11" t="str">
        <x:v>Настройка и управление системой. Для Mac можно использовать один узел вместо отдельного ПК.</x:v>
      </x:c>
      <x:c r="N255" s="11" t="str">
        <x:v>Бюджетная оценка на 03.10.2026. Источник подтверждает характеристики, а не цену.</x:v>
      </x:c>
      <x:c r="O255" s="11" t="str">
        <x:f>IF(C255="Опционально","Вне итога",IF(AND(ISNUMBER(F255),ISNUMBER(H255),ISNUMBER(I255),F255&gt;0,H255&gt;=0,I255&gt;=H255),"Цена учтена","Уточнить цену/количество"))</x:f>
        <x:v>Цена учтена</x:v>
      </x:c>
      <x:c r="P255" s="10"/>
      <x:c r="Q255" s="18" t="str">
        <x:v>Бюджетная оценка автора</x:v>
      </x:c>
      <x:c r="R255" s="18" t="str"/>
    </x:row>
    <x:row r="256" ht="44" customHeight="1">
      <x:c r="A256" s="10" t="str">
        <x:v>A4</x:v>
      </x:c>
      <x:c r="B256" s="10" t="str">
        <x:v>A4</x:v>
      </x:c>
      <x:c r="C256" s="11" t="str">
        <x:v>Оборудование</x:v>
      </x:c>
      <x:c r="D256" s="11" t="str">
        <x:v>Монитор</x:v>
      </x:c>
      <x:c r="E256" s="11" t="str">
        <x:v>27 дюймов, HDMI/DisplayPort</x:v>
      </x:c>
      <x:c r="F256" s="14" t="n">
        <x:v>1</x:v>
      </x:c>
      <x:c r="G256" s="3" t="str">
        <x:v>шт</x:v>
      </x:c>
      <x:c r="H256" s="15" t="n">
        <x:v>160</x:v>
      </x:c>
      <x:c r="I256" s="15" t="n">
        <x:v>320</x:v>
      </x:c>
      <x:c r="J256" s="16" t="n">
        <x:f>IF(AND(ISNUMBER(F256),ISNUMBER(H256)),F256*H256,"")</x:f>
        <x:v>160</x:v>
      </x:c>
      <x:c r="K256" s="16" t="n">
        <x:f>IF(AND(ISNUMBER(F256),ISNUMBER(I256)),F256*I256,"")</x:f>
        <x:v>320</x:v>
      </x:c>
      <x:c r="L256" s="11" t="str">
        <x:v>Купить</x:v>
      </x:c>
      <x:c r="M256" s="11" t="str"/>
      <x:c r="N256" s="11" t="str">
        <x:v>Бюджетная оценка на 03.10.2026. Источник подтверждает характеристики, а не цену.</x:v>
      </x:c>
      <x:c r="O256" s="11" t="str">
        <x:f>IF(C256="Опционально","Вне итога",IF(AND(ISNUMBER(F256),ISNUMBER(H256),ISNUMBER(I256),F256&gt;0,H256&gt;=0,I256&gt;=H256),"Цена учтена","Уточнить цену/количество"))</x:f>
        <x:v>Цена учтена</x:v>
      </x:c>
      <x:c r="P256" s="10"/>
      <x:c r="Q256" s="18" t="str">
        <x:v>Бюджетная оценка автора</x:v>
      </x:c>
      <x:c r="R256" s="18" t="str"/>
    </x:row>
    <x:row r="257" ht="44" customHeight="1">
      <x:c r="A257" s="10" t="str">
        <x:v>A4</x:v>
      </x:c>
      <x:c r="B257" s="10" t="str">
        <x:v>A4</x:v>
      </x:c>
      <x:c r="C257" s="11" t="str">
        <x:v>Оборудование</x:v>
      </x:c>
      <x:c r="D257" s="11" t="str">
        <x:v>Клавиатура и мышь</x:v>
      </x:c>
      <x:c r="E257" s="11" t="str">
        <x:v>Проводные USB</x:v>
      </x:c>
      <x:c r="F257" s="14" t="n">
        <x:v>1</x:v>
      </x:c>
      <x:c r="G257" s="3" t="str">
        <x:v>к-т</x:v>
      </x:c>
      <x:c r="H257" s="15" t="n">
        <x:v>30</x:v>
      </x:c>
      <x:c r="I257" s="15" t="n">
        <x:v>70</x:v>
      </x:c>
      <x:c r="J257" s="16" t="n">
        <x:f>IF(AND(ISNUMBER(F257),ISNUMBER(H257)),F257*H257,"")</x:f>
        <x:v>30</x:v>
      </x:c>
      <x:c r="K257" s="16" t="n">
        <x:f>IF(AND(ISNUMBER(F257),ISNUMBER(I257)),F257*I257,"")</x:f>
        <x:v>70</x:v>
      </x:c>
      <x:c r="L257" s="11" t="str">
        <x:v>Купить</x:v>
      </x:c>
      <x:c r="M257" s="11" t="str"/>
      <x:c r="N257" s="11" t="str">
        <x:v>Бюджетная оценка на 03.10.2026. Источник подтверждает характеристики, а не цену.</x:v>
      </x:c>
      <x:c r="O257" s="11" t="str">
        <x:f>IF(C257="Опционально","Вне итога",IF(AND(ISNUMBER(F257),ISNUMBER(H257),ISNUMBER(I257),F257&gt;0,H257&gt;=0,I257&gt;=H257),"Цена учтена","Уточнить цену/количество"))</x:f>
        <x:v>Цена учтена</x:v>
      </x:c>
      <x:c r="P257" s="10"/>
      <x:c r="Q257" s="18" t="str">
        <x:v>Бюджетная оценка автора</x:v>
      </x:c>
      <x:c r="R257" s="18" t="str"/>
    </x:row>
    <x:row r="258" ht="44" customHeight="1">
      <x:c r="A258" s="10" t="str">
        <x:v>A4</x:v>
      </x:c>
      <x:c r="B258" s="10" t="str">
        <x:v>A4</x:v>
      </x:c>
      <x:c r="C258" s="11" t="str">
        <x:v>Оборудование</x:v>
      </x:c>
      <x:c r="D258" s="11" t="str">
        <x:v>Кабель монитора</x:v>
      </x:c>
      <x:c r="E258" s="11" t="str">
        <x:v>HDMI/DisplayPort 2 м, по разъёму компьютера</x:v>
      </x:c>
      <x:c r="F258" s="14" t="n">
        <x:v>1</x:v>
      </x:c>
      <x:c r="G258" s="3" t="str">
        <x:v>шт</x:v>
      </x:c>
      <x:c r="H258" s="15" t="n">
        <x:v>10</x:v>
      </x:c>
      <x:c r="I258" s="15" t="n">
        <x:v>30</x:v>
      </x:c>
      <x:c r="J258" s="16" t="n">
        <x:f>IF(AND(ISNUMBER(F258),ISNUMBER(H258)),F258*H258,"")</x:f>
        <x:v>10</x:v>
      </x:c>
      <x:c r="K258" s="16" t="n">
        <x:f>IF(AND(ISNUMBER(F258),ISNUMBER(I258)),F258*I258,"")</x:f>
        <x:v>30</x:v>
      </x:c>
      <x:c r="L258" s="11" t="str">
        <x:v>Купить</x:v>
      </x:c>
      <x:c r="M258" s="11" t="str"/>
      <x:c r="N258" s="11" t="str">
        <x:v>Бюджетная оценка на 03.10.2026. Источник подтверждает характеристики, а не цену.</x:v>
      </x:c>
      <x:c r="O258" s="11" t="str">
        <x:f>IF(C258="Опционально","Вне итога",IF(AND(ISNUMBER(F258),ISNUMBER(H258),ISNUMBER(I258),F258&gt;0,H258&gt;=0,I258&gt;=H258),"Цена учтена","Уточнить цену/количество"))</x:f>
        <x:v>Цена учтена</x:v>
      </x:c>
      <x:c r="P258" s="10"/>
      <x:c r="Q258" s="18" t="str">
        <x:v>Бюджетная оценка автора</x:v>
      </x:c>
      <x:c r="R258" s="18" t="str"/>
    </x:row>
    <x:row r="259" ht="44" customHeight="1">
      <x:c r="A259" s="10" t="str">
        <x:v>A4</x:v>
      </x:c>
      <x:c r="B259" s="10" t="str">
        <x:v>A4</x:v>
      </x:c>
      <x:c r="C259" s="11" t="str">
        <x:v>Оборудование</x:v>
      </x:c>
      <x:c r="D259" s="11" t="str">
        <x:v>Патч-корды обычной сети</x:v>
      </x:c>
      <x:c r="E259" s="11" t="str">
        <x:v>Cat6A, 2 м, RJ45, заводские</x:v>
      </x:c>
      <x:c r="F259" s="14" t="n">
        <x:v>10</x:v>
      </x:c>
      <x:c r="G259" s="3" t="str">
        <x:v>шт</x:v>
      </x:c>
      <x:c r="H259" s="15" t="n">
        <x:v>8</x:v>
      </x:c>
      <x:c r="I259" s="15" t="n">
        <x:v>20</x:v>
      </x:c>
      <x:c r="J259" s="16" t="n">
        <x:f>IF(AND(ISNUMBER(F259),ISNUMBER(H259)),F259*H259,"")</x:f>
        <x:v>80</x:v>
      </x:c>
      <x:c r="K259" s="16" t="n">
        <x:f>IF(AND(ISNUMBER(F259),ISNUMBER(I259)),F259*I259,"")</x:f>
        <x:v>200</x:v>
      </x:c>
      <x:c r="L259" s="11" t="str">
        <x:v>Купить</x:v>
      </x:c>
      <x:c r="M259" s="11" t="str">
        <x:v>8 рабочих соединений и 2 запасных. Длина 2 м является исходным допущением.</x:v>
      </x:c>
      <x:c r="N259" s="11" t="str">
        <x:v>Бюджетная оценка на 03.10.2026. Источник подтверждает характеристики, а не цену.</x:v>
      </x:c>
      <x:c r="O259" s="11" t="str">
        <x:f>IF(C259="Опционально","Вне итога",IF(AND(ISNUMBER(F259),ISNUMBER(H259),ISNUMBER(I259),F259&gt;0,H259&gt;=0,I259&gt;=H259),"Цена учтена","Уточнить цену/количество"))</x:f>
        <x:v>Цена учтена</x:v>
      </x:c>
      <x:c r="P259" s="10"/>
      <x:c r="Q259" s="18" t="str">
        <x:v>Бюджетная оценка автора</x:v>
      </x:c>
      <x:c r="R259" s="18" t="str"/>
    </x:row>
    <x:row r="260" ht="61" customHeight="1">
      <x:c r="A260" s="10" t="str">
        <x:v>A4</x:v>
      </x:c>
      <x:c r="B260" s="10" t="str">
        <x:v>A4</x:v>
      </x:c>
      <x:c r="C260" s="11" t="str">
        <x:v>Оборудование</x:v>
      </x:c>
      <x:c r="D260" s="11" t="str">
        <x:v>Выделенный коммутатор обмена между узлами</x:v>
      </x:c>
      <x:c r="E260" s="11" t="str">
        <x:v>NVIDIA Quantum-2 QM9700, 64×400Gb/s, ОС и Subnet Manager</x:v>
      </x:c>
      <x:c r="F260" s="14" t="n">
        <x:v>1</x:v>
      </x:c>
      <x:c r="G260" s="3" t="str">
        <x:v>шт</x:v>
      </x:c>
      <x:c r="H260" s="15" t="n">
        <x:v>30000</x:v>
      </x:c>
      <x:c r="I260" s="15" t="n">
        <x:v>65000</x:v>
      </x:c>
      <x:c r="J260" s="16" t="n">
        <x:f>IF(AND(ISNUMBER(F260),ISNUMBER(H260)),F260*H260,"")</x:f>
        <x:v>30000</x:v>
      </x:c>
      <x:c r="K260" s="16" t="n">
        <x:f>IF(AND(ISNUMBER(F260),ISNUMBER(I260)),F260*I260,"")</x:f>
        <x:v>65000</x:v>
      </x:c>
      <x:c r="L260" s="11" t="str">
        <x:v>Купить</x:v>
      </x:c>
      <x:c r="M260" s="11" t="str">
        <x:v>Это покупка сетевого устройства. Ethernet и InfiniBand нельзя смешивать без соответствующего режима. Точный комплект лицензий включает поставщик.</x:v>
      </x:c>
      <x:c r="N260" s="11" t="str">
        <x:v>Бюджетная оценка на 03.10.2026. Источник подтверждает характеристики, а не цену.</x:v>
      </x:c>
      <x:c r="O260" s="11" t="str">
        <x:f>IF(C260="Опционально","Вне итога",IF(AND(ISNUMBER(F260),ISNUMBER(H260),ISNUMBER(I260),F260&gt;0,H260&gt;=0,I260&gt;=H260),"Цена учтена","Уточнить цену/количество"))</x:f>
        <x:v>Цена учтена</x:v>
      </x:c>
      <x:c r="P260" s="10"/>
      <x:c r="Q260" s="18" t="str">
        <x:v>Бюджетная оценка автора</x:v>
      </x:c>
      <x:c r="R260" s="18" t="str"/>
    </x:row>
    <x:row r="261" ht="34" customHeight="1">
      <x:c r="A261" s="10" t="str">
        <x:v>A4</x:v>
      </x:c>
      <x:c r="B261" s="10" t="str">
        <x:v>A4</x:v>
      </x:c>
      <x:c r="C261" s="11" t="str">
        <x:v>Оборудование</x:v>
      </x:c>
      <x:c r="D261" s="11" t="str">
        <x:v>Питание коммутатора RDMA</x:v>
      </x:c>
      <x:c r="E261" s="11" t="str">
        <x:v>2 блока питания, вентиляторы, рельсы, 2 шнура</x:v>
      </x:c>
      <x:c r="F261" s="14" t="n">
        <x:v>1</x:v>
      </x:c>
      <x:c r="G261" s="3" t="str">
        <x:v>к-т</x:v>
      </x:c>
      <x:c r="H261" s="21" t="n">
        <x:v>0</x:v>
      </x:c>
      <x:c r="I261" s="21" t="n">
        <x:v>0</x:v>
      </x:c>
      <x:c r="J261" s="16" t="n">
        <x:f>IF(AND(ISNUMBER(F261),ISNUMBER(H261)),F261*H261,"")</x:f>
        <x:v>0</x:v>
      </x:c>
      <x:c r="K261" s="16" t="n">
        <x:f>IF(AND(ISNUMBER(F261),ISNUMBER(I261)),F261*I261,"")</x:f>
        <x:v>0</x:v>
      </x:c>
      <x:c r="L261" s="11" t="str">
        <x:v>В комплекте</x:v>
      </x:c>
      <x:c r="M261" s="11" t="str"/>
      <x:c r="N261" s="11" t="str">
        <x:v>Включено в цену основного комплекта. Доплата $0.</x:v>
      </x:c>
      <x:c r="O261" s="11" t="str">
        <x:f>IF(C261="Опционально","Вне итога",IF(AND(ISNUMBER(F261),ISNUMBER(H261),ISNUMBER(I261),F261&gt;0,H261&gt;=0,I261&gt;=H261),"Цена учтена","Уточнить цену/количество"))</x:f>
        <x:v>Цена учтена</x:v>
      </x:c>
      <x:c r="P261" s="10"/>
      <x:c r="Q261" s="18" t="str">
        <x:v>Бюджетная оценка автора</x:v>
      </x:c>
      <x:c r="R261" s="18" t="str"/>
    </x:row>
    <x:row r="262" ht="44" customHeight="1">
      <x:c r="A262" s="10" t="str">
        <x:v>A4</x:v>
      </x:c>
      <x:c r="B262" s="10" t="str">
        <x:v>A4</x:v>
      </x:c>
      <x:c r="C262" s="11" t="str">
        <x:v>Оборудование</x:v>
      </x:c>
      <x:c r="D262" s="11" t="str">
        <x:v>USB-накопители для восстановления</x:v>
      </x:c>
      <x:c r="E262" s="11" t="str">
        <x:v>64GB USB 3.x</x:v>
      </x:c>
      <x:c r="F262" s="14" t="n">
        <x:v>2</x:v>
      </x:c>
      <x:c r="G262" s="3" t="str">
        <x:v>шт</x:v>
      </x:c>
      <x:c r="H262" s="15" t="n">
        <x:v>12</x:v>
      </x:c>
      <x:c r="I262" s="15" t="n">
        <x:v>25</x:v>
      </x:c>
      <x:c r="J262" s="16" t="n">
        <x:f>IF(AND(ISNUMBER(F262),ISNUMBER(H262)),F262*H262,"")</x:f>
        <x:v>24</x:v>
      </x:c>
      <x:c r="K262" s="16" t="n">
        <x:f>IF(AND(ISNUMBER(F262),ISNUMBER(I262)),F262*I262,"")</x:f>
        <x:v>50</x:v>
      </x:c>
      <x:c r="L262" s="11" t="str">
        <x:v>Купить</x:v>
      </x:c>
      <x:c r="M262" s="11" t="str">
        <x:v>Установочный носитель и аварийное восстановление. Не место хранения единственной копии данных.</x:v>
      </x:c>
      <x:c r="N262" s="11" t="str">
        <x:v>Бюджетная оценка на 03.10.2026. Источник подтверждает характеристики, а не цену.</x:v>
      </x:c>
      <x:c r="O262" s="11" t="str">
        <x:f>IF(C262="Опционально","Вне итога",IF(AND(ISNUMBER(F262),ISNUMBER(H262),ISNUMBER(I262),F262&gt;0,H262&gt;=0,I262&gt;=H262),"Цена учтена","Уточнить цену/количество"))</x:f>
        <x:v>Цена учтена</x:v>
      </x:c>
      <x:c r="P262" s="10"/>
      <x:c r="Q262" s="18" t="str">
        <x:v>Бюджетная оценка автора</x:v>
      </x:c>
      <x:c r="R262" s="18" t="str"/>
    </x:row>
    <x:row r="263" ht="61" customHeight="1">
      <x:c r="A263" s="10" t="str">
        <x:v>A4</x:v>
      </x:c>
      <x:c r="B263" s="10" t="str">
        <x:v>A4</x:v>
      </x:c>
      <x:c r="C263" s="11" t="str">
        <x:v>Оборудование</x:v>
      </x:c>
      <x:c r="D263" s="11" t="str">
        <x:v>Кабели между GPU-серверами и RDMA-свитчем</x:v>
      </x:c>
      <x:c r="E263" s="11" t="str">
        <x:v>4 twin-port OSFP кабеля на узел, 2×400G каждый, до 3 м, OEM QVL</x:v>
      </x:c>
      <x:c r="F263" s="14" t="n">
        <x:v>8</x:v>
      </x:c>
      <x:c r="G263" s="3" t="str">
        <x:v>шт</x:v>
      </x:c>
      <x:c r="H263" s="15" t="n">
        <x:v>450</x:v>
      </x:c>
      <x:c r="I263" s="15" t="n">
        <x:v>1100</x:v>
      </x:c>
      <x:c r="J263" s="16" t="n">
        <x:f>IF(AND(ISNUMBER(F263),ISNUMBER(H263)),F263*H263,"")</x:f>
        <x:v>3600</x:v>
      </x:c>
      <x:c r="K263" s="16" t="n">
        <x:f>IF(AND(ISNUMBER(F263),ISNUMBER(I263)),F263*I263,"")</x:f>
        <x:v>8800</x:v>
      </x:c>
      <x:c r="L263" s="11" t="str">
        <x:v>Купить</x:v>
      </x:c>
      <x:c r="M263" s="11" t="str">
        <x:v>Разъёмы и оба конца входят в комплект кабеля. Подбирается к QM9700 и DGX. Для H100/H200/B200: 8 логических линий 400G на узел.</x:v>
      </x:c>
      <x:c r="N263" s="11" t="str">
        <x:v>Бюджетная оценка на 03.10.2026. Источник подтверждает характеристики, а не цену.</x:v>
      </x:c>
      <x:c r="O263" s="11" t="str">
        <x:f>IF(C263="Опционально","Вне итога",IF(AND(ISNUMBER(F263),ISNUMBER(H263),ISNUMBER(I263),F263&gt;0,H263&gt;=0,I263&gt;=H263),"Цена учтена","Уточнить цену/количество"))</x:f>
        <x:v>Цена учтена</x:v>
      </x:c>
      <x:c r="P263" s="10"/>
      <x:c r="Q263" s="18" t="str">
        <x:v>Бюджетная оценка автора</x:v>
      </x:c>
      <x:c r="R263" s="18" t="str"/>
    </x:row>
    <x:row r="264" ht="44" customHeight="1">
      <x:c r="A264" s="10" t="str">
        <x:v>A4</x:v>
      </x:c>
      <x:c r="B264" s="10" t="str">
        <x:v>A4</x:v>
      </x:c>
      <x:c r="C264" s="11" t="str">
        <x:v>Оборудование</x:v>
      </x:c>
      <x:c r="D264" s="11" t="str">
        <x:v>Запасной кабель GPU-сети</x:v>
      </x:c>
      <x:c r="E264" s="11" t="str">
        <x:v>Тот же QVL и длина, что основной комплект</x:v>
      </x:c>
      <x:c r="F264" s="14" t="n">
        <x:v>1</x:v>
      </x:c>
      <x:c r="G264" s="3" t="str">
        <x:v>шт</x:v>
      </x:c>
      <x:c r="H264" s="15" t="n">
        <x:v>450</x:v>
      </x:c>
      <x:c r="I264" s="15" t="n">
        <x:v>1100</x:v>
      </x:c>
      <x:c r="J264" s="16" t="n">
        <x:f>IF(AND(ISNUMBER(F264),ISNUMBER(H264)),F264*H264,"")</x:f>
        <x:v>450</x:v>
      </x:c>
      <x:c r="K264" s="16" t="n">
        <x:f>IF(AND(ISNUMBER(F264),ISNUMBER(I264)),F264*I264,"")</x:f>
        <x:v>1100</x:v>
      </x:c>
      <x:c r="L264" s="11" t="str">
        <x:v>Купить</x:v>
      </x:c>
      <x:c r="M264" s="11" t="str"/>
      <x:c r="N264" s="11" t="str">
        <x:v>Бюджетная оценка на 03.10.2026. Источник подтверждает характеристики, а не цену.</x:v>
      </x:c>
      <x:c r="O264" s="11" t="str">
        <x:f>IF(C264="Опционально","Вне итога",IF(AND(ISNUMBER(F264),ISNUMBER(H264),ISNUMBER(I264),F264&gt;0,H264&gt;=0,I264&gt;=H264),"Цена учтена","Уточнить цену/количество"))</x:f>
        <x:v>Цена учтена</x:v>
      </x:c>
      <x:c r="P264" s="10"/>
      <x:c r="Q264" s="18" t="str">
        <x:v>Бюджетная оценка автора</x:v>
      </x:c>
      <x:c r="R264" s="18" t="str"/>
    </x:row>
    <x:row r="265" ht="44" customHeight="1">
      <x:c r="A265" s="10" t="str">
        <x:v>A4</x:v>
      </x:c>
      <x:c r="B265" s="10" t="str">
        <x:v>A4</x:v>
      </x:c>
      <x:c r="C265" s="11" t="str">
        <x:v>Помещение</x:v>
      </x:c>
      <x:c r="D265" s="11" t="str">
        <x:v>Обследование и проект</x:v>
      </x:c>
      <x:c r="E265" s="11" t="str">
        <x:v>Электрик, специалист по охлаждению, проверка несущей способности пола</x:v>
      </x:c>
      <x:c r="F265" s="14" t="n">
        <x:v>1</x:v>
      </x:c>
      <x:c r="G265" s="3" t="str">
        <x:v>усл</x:v>
      </x:c>
      <x:c r="H265" s="15" t="n">
        <x:v>2000</x:v>
      </x:c>
      <x:c r="I265" s="15" t="n">
        <x:v>8000</x:v>
      </x:c>
      <x:c r="J265" s="16" t="n">
        <x:f>IF(AND(ISNUMBER(F265),ISNUMBER(H265)),F265*H265,"")</x:f>
        <x:v>2000</x:v>
      </x:c>
      <x:c r="K265" s="16" t="n">
        <x:f>IF(AND(ISNUMBER(F265),ISNUMBER(I265)),F265*I265,"")</x:f>
        <x:v>8000</x:v>
      </x:c>
      <x:c r="L265" s="11" t="str">
        <x:v>Купить</x:v>
      </x:c>
      <x:c r="M265" s="11" t="str">
        <x:v>Уточнить вводную мощность, трассы, дверные проёмы, этаж, шум и наружный блок. До закупки кабеля и защиты.</x:v>
      </x:c>
      <x:c r="N265" s="11" t="str">
        <x:v>Бюджетная оценка на 03.10.2026. Источник подтверждает характеристики, а не цену.</x:v>
      </x:c>
      <x:c r="O265" s="11" t="str">
        <x:f>IF(C265="Опционально","Вне итога",IF(AND(ISNUMBER(F265),ISNUMBER(H265),ISNUMBER(I265),F265&gt;0,H265&gt;=0,I265&gt;=H265),"Цена учтена","Уточнить цену/количество"))</x:f>
        <x:v>Цена учтена</x:v>
      </x:c>
      <x:c r="P265" s="10"/>
      <x:c r="Q265" s="18" t="str">
        <x:v>Бюджетная оценка автора</x:v>
      </x:c>
      <x:c r="R265" s="18" t="str"/>
    </x:row>
    <x:row r="266" ht="44" customHeight="1">
      <x:c r="A266" s="10" t="str">
        <x:v>A4</x:v>
      </x:c>
      <x:c r="B266" s="10" t="str">
        <x:v>A4</x:v>
      </x:c>
      <x:c r="C266" s="11" t="str">
        <x:v>Помещение</x:v>
      </x:c>
      <x:c r="D266" s="11" t="str">
        <x:v>Подготовка поверхностей</x:v>
      </x:c>
      <x:c r="E266" s="11" t="str">
        <x:v>Обеспыливание, герметизация щелей, ремонт покрытия существующей комнаты</x:v>
      </x:c>
      <x:c r="F266" s="14" t="n">
        <x:v>30</x:v>
      </x:c>
      <x:c r="G266" s="3" t="str">
        <x:v>м²</x:v>
      </x:c>
      <x:c r="H266" s="15" t="n">
        <x:v>30</x:v>
      </x:c>
      <x:c r="I266" s="15" t="n">
        <x:v>80</x:v>
      </x:c>
      <x:c r="J266" s="16" t="n">
        <x:f>IF(AND(ISNUMBER(F266),ISNUMBER(H266)),F266*H266,"")</x:f>
        <x:v>900</x:v>
      </x:c>
      <x:c r="K266" s="16" t="n">
        <x:f>IF(AND(ISNUMBER(F266),ISNUMBER(I266)),F266*I266,"")</x:f>
        <x:v>2400</x:v>
      </x:c>
      <x:c r="L266" s="11" t="str">
        <x:v>Купить</x:v>
      </x:c>
      <x:c r="M266" s="11" t="str">
        <x:v>Исходно помещение с готовыми стенами и крышей. Строительство здания не рассчитано.</x:v>
      </x:c>
      <x:c r="N266" s="11" t="str">
        <x:v>Бюджетная оценка на 03.10.2026. Источник подтверждает характеристики, а не цену.</x:v>
      </x:c>
      <x:c r="O266" s="11" t="str">
        <x:f>IF(C266="Опционально","Вне итога",IF(AND(ISNUMBER(F266),ISNUMBER(H266),ISNUMBER(I266),F266&gt;0,H266&gt;=0,I266&gt;=H266),"Цена учтена","Уточнить цену/количество"))</x:f>
        <x:v>Цена учтена</x:v>
      </x:c>
      <x:c r="P266" s="10"/>
      <x:c r="Q266" s="18" t="str">
        <x:v>Бюджетная оценка автора</x:v>
      </x:c>
      <x:c r="R266" s="18" t="str"/>
    </x:row>
    <x:row r="267" ht="44" customHeight="1">
      <x:c r="A267" s="10" t="str">
        <x:v>A4</x:v>
      </x:c>
      <x:c r="B267" s="10" t="str">
        <x:v>A4</x:v>
      </x:c>
      <x:c r="C267" s="11" t="str">
        <x:v>Помещение</x:v>
      </x:c>
      <x:c r="D267" s="11" t="str">
        <x:v>Усиление пола и перемещение тяжёлого оборудования</x:v>
      </x:c>
      <x:c r="E267" s="11" t="str">
        <x:v>Работы по результатам обследования, бюджетный резерв</x:v>
      </x:c>
      <x:c r="F267" s="14" t="n">
        <x:v>1</x:v>
      </x:c>
      <x:c r="G267" s="3" t="str">
        <x:v>резерв</x:v>
      </x:c>
      <x:c r="H267" s="15" t="n">
        <x:v>0</x:v>
      </x:c>
      <x:c r="I267" s="15" t="n">
        <x:v>15000</x:v>
      </x:c>
      <x:c r="J267" s="16" t="n">
        <x:f>IF(AND(ISNUMBER(F267),ISNUMBER(H267)),F267*H267,"")</x:f>
        <x:v>0</x:v>
      </x:c>
      <x:c r="K267" s="16" t="n">
        <x:f>IF(AND(ISNUMBER(F267),ISNUMBER(I267)),F267*I267,"")</x:f>
        <x:v>15000</x:v>
      </x:c>
      <x:c r="L267" s="11" t="str">
        <x:v>Резерв</x:v>
      </x:c>
      <x:c r="M267" s="11" t="str">
        <x:v>Может не понадобиться. Для тяжёлых стоек нагрузку подтверждает инженер, цену даёт подрядчик.</x:v>
      </x:c>
      <x:c r="N267" s="11" t="str">
        <x:v>Бюджетная оценка на 03.10.2026. Источник подтверждает характеристики, а не цену.</x:v>
      </x:c>
      <x:c r="O267" s="11" t="str">
        <x:f>IF(C267="Опционально","Вне итога",IF(AND(ISNUMBER(F267),ISNUMBER(H267),ISNUMBER(I267),F267&gt;0,H267&gt;=0,I267&gt;=H267),"Цена учтена","Уточнить цену/количество"))</x:f>
        <x:v>Цена учтена</x:v>
      </x:c>
      <x:c r="P267" s="10"/>
      <x:c r="Q267" s="18" t="str">
        <x:v>Бюджетная оценка автора</x:v>
      </x:c>
      <x:c r="R267" s="18" t="str"/>
    </x:row>
    <x:row r="268" ht="44" customHeight="1">
      <x:c r="A268" s="10" t="str">
        <x:v>A4</x:v>
      </x:c>
      <x:c r="B268" s="10" t="str">
        <x:v>A4</x:v>
      </x:c>
      <x:c r="C268" s="11" t="str">
        <x:v>Помещение</x:v>
      </x:c>
      <x:c r="D268" s="11" t="str">
        <x:v>Серверная стойка</x:v>
      </x:c>
      <x:c r="E268" s="11" t="str">
        <x:v>42U, ширина 800 мм, глубина 1200–1400 мм, нагрузка ≥1500 кг</x:v>
      </x:c>
      <x:c r="F268" s="14" t="n">
        <x:v>1</x:v>
      </x:c>
      <x:c r="G268" s="3" t="str">
        <x:v>шт</x:v>
      </x:c>
      <x:c r="H268" s="15" t="n">
        <x:v>1500</x:v>
      </x:c>
      <x:c r="I268" s="15" t="n">
        <x:v>3500</x:v>
      </x:c>
      <x:c r="J268" s="16" t="n">
        <x:f>IF(AND(ISNUMBER(F268),ISNUMBER(H268)),F268*H268,"")</x:f>
        <x:v>1500</x:v>
      </x:c>
      <x:c r="K268" s="16" t="n">
        <x:f>IF(AND(ISNUMBER(F268),ISNUMBER(I268)),F268*I268,"")</x:f>
        <x:v>3500</x:v>
      </x:c>
      <x:c r="L268" s="11" t="str">
        <x:v>Купить</x:v>
      </x:c>
      <x:c r="M268" s="11" t="str">
        <x:v>Проверить длину рельсов, пространство сзади и массу заполненной стойки.</x:v>
      </x:c>
      <x:c r="N268" s="11" t="str">
        <x:v>Бюджетная оценка на 03.10.2026. Источник подтверждает характеристики, а не цену.</x:v>
      </x:c>
      <x:c r="O268" s="11" t="str">
        <x:f>IF(C268="Опционально","Вне итога",IF(AND(ISNUMBER(F268),ISNUMBER(H268),ISNUMBER(I268),F268&gt;0,H268&gt;=0,I268&gt;=H268),"Цена учтена","Уточнить цену/количество"))</x:f>
        <x:v>Цена учтена</x:v>
      </x:c>
      <x:c r="P268" s="10"/>
      <x:c r="Q268" s="18" t="str">
        <x:v>Бюджетная оценка автора</x:v>
      </x:c>
      <x:c r="R268" s="18" t="str"/>
    </x:row>
    <x:row r="269" ht="44" customHeight="1">
      <x:c r="A269" s="10" t="str">
        <x:v>A4</x:v>
      </x:c>
      <x:c r="B269" s="10" t="str">
        <x:v>A4</x:v>
      </x:c>
      <x:c r="C269" s="11" t="str">
        <x:v>Помещение</x:v>
      </x:c>
      <x:c r="D269" s="11" t="str">
        <x:v>Полка для NAS и сетевого оборудования</x:v>
      </x:c>
      <x:c r="E269" s="11" t="str">
        <x:v>19 дюймов, усиленная</x:v>
      </x:c>
      <x:c r="F269" s="14" t="n">
        <x:v>2</x:v>
      </x:c>
      <x:c r="G269" s="3" t="str">
        <x:v>шт</x:v>
      </x:c>
      <x:c r="H269" s="15" t="n">
        <x:v>70</x:v>
      </x:c>
      <x:c r="I269" s="15" t="n">
        <x:v>160</x:v>
      </x:c>
      <x:c r="J269" s="16" t="n">
        <x:f>IF(AND(ISNUMBER(F269),ISNUMBER(H269)),F269*H269,"")</x:f>
        <x:v>140</x:v>
      </x:c>
      <x:c r="K269" s="16" t="n">
        <x:f>IF(AND(ISNUMBER(F269),ISNUMBER(I269)),F269*I269,"")</x:f>
        <x:v>320</x:v>
      </x:c>
      <x:c r="L269" s="11" t="str">
        <x:v>Купить</x:v>
      </x:c>
      <x:c r="M269" s="11" t="str"/>
      <x:c r="N269" s="11" t="str">
        <x:v>Бюджетная оценка на 03.10.2026. Источник подтверждает характеристики, а не цену.</x:v>
      </x:c>
      <x:c r="O269" s="11" t="str">
        <x:f>IF(C269="Опционально","Вне итога",IF(AND(ISNUMBER(F269),ISNUMBER(H269),ISNUMBER(I269),F269&gt;0,H269&gt;=0,I269&gt;=H269),"Цена учтена","Уточнить цену/количество"))</x:f>
        <x:v>Цена учтена</x:v>
      </x:c>
      <x:c r="P269" s="10"/>
      <x:c r="Q269" s="18" t="str">
        <x:v>Бюджетная оценка автора</x:v>
      </x:c>
      <x:c r="R269" s="18" t="str"/>
    </x:row>
    <x:row r="270" ht="44" customHeight="1">
      <x:c r="A270" s="10" t="str">
        <x:v>A4</x:v>
      </x:c>
      <x:c r="B270" s="10" t="str">
        <x:v>A4</x:v>
      </x:c>
      <x:c r="C270" s="11" t="str">
        <x:v>Помещение</x:v>
      </x:c>
      <x:c r="D270" s="11" t="str">
        <x:v>Закрытие пустых мест и организация кабелей</x:v>
      </x:c>
      <x:c r="E270" s="11" t="str">
        <x:v>Заглушки U, вертикальный и горизонтальный органайзеры, крепёж M6</x:v>
      </x:c>
      <x:c r="F270" s="14" t="n">
        <x:v>1</x:v>
      </x:c>
      <x:c r="G270" s="3" t="str">
        <x:v>к-т</x:v>
      </x:c>
      <x:c r="H270" s="15" t="n">
        <x:v>160</x:v>
      </x:c>
      <x:c r="I270" s="15" t="n">
        <x:v>400</x:v>
      </x:c>
      <x:c r="J270" s="16" t="n">
        <x:f>IF(AND(ISNUMBER(F270),ISNUMBER(H270)),F270*H270,"")</x:f>
        <x:v>160</x:v>
      </x:c>
      <x:c r="K270" s="16" t="n">
        <x:f>IF(AND(ISNUMBER(F270),ISNUMBER(I270)),F270*I270,"")</x:f>
        <x:v>400</x:v>
      </x:c>
      <x:c r="L270" s="11" t="str">
        <x:v>Купить</x:v>
      </x:c>
      <x:c r="M270" s="11" t="str">
        <x:v>Предотвращение возврата горячего воздуха и удобное обслуживание. Рельсы серверов считаются в серверном комплекте.</x:v>
      </x:c>
      <x:c r="N270" s="11" t="str">
        <x:v>Бюджетная оценка на 03.10.2026. Источник подтверждает характеристики, а не цену.</x:v>
      </x:c>
      <x:c r="O270" s="11" t="str">
        <x:f>IF(C270="Опционально","Вне итога",IF(AND(ISNUMBER(F270),ISNUMBER(H270),ISNUMBER(I270),F270&gt;0,H270&gt;=0,I270&gt;=H270),"Цена учтена","Уточнить цену/количество"))</x:f>
        <x:v>Цена учтена</x:v>
      </x:c>
      <x:c r="P270" s="10"/>
      <x:c r="Q270" s="18" t="str">
        <x:v>Бюджетная оценка автора</x:v>
      </x:c>
      <x:c r="R270" s="18" t="str"/>
    </x:row>
    <x:row r="271" ht="44" customHeight="1">
      <x:c r="A271" s="10" t="str">
        <x:v>A4</x:v>
      </x:c>
      <x:c r="B271" s="10" t="str">
        <x:v>A4</x:v>
      </x:c>
      <x:c r="C271" s="11" t="str">
        <x:v>Помещение</x:v>
      </x:c>
      <x:c r="D271" s="11" t="str">
        <x:v>Заземление стоек</x:v>
      </x:c>
      <x:c r="E271" s="11" t="str">
        <x:v>Шина, перемычки, наконечники</x:v>
      </x:c>
      <x:c r="F271" s="14" t="n">
        <x:v>1</x:v>
      </x:c>
      <x:c r="G271" s="3" t="str">
        <x:v>к-т</x:v>
      </x:c>
      <x:c r="H271" s="15" t="n">
        <x:v>80</x:v>
      </x:c>
      <x:c r="I271" s="15" t="n">
        <x:v>220</x:v>
      </x:c>
      <x:c r="J271" s="16" t="n">
        <x:f>IF(AND(ISNUMBER(F271),ISNUMBER(H271)),F271*H271,"")</x:f>
        <x:v>80</x:v>
      </x:c>
      <x:c r="K271" s="16" t="n">
        <x:f>IF(AND(ISNUMBER(F271),ISNUMBER(I271)),F271*I271,"")</x:f>
        <x:v>220</x:v>
      </x:c>
      <x:c r="L271" s="11" t="str">
        <x:v>Купить</x:v>
      </x:c>
      <x:c r="M271" s="11" t="str"/>
      <x:c r="N271" s="11" t="str">
        <x:v>Бюджетная оценка на 03.10.2026. Источник подтверждает характеристики, а не цену.</x:v>
      </x:c>
      <x:c r="O271" s="11" t="str">
        <x:f>IF(C271="Опционально","Вне итога",IF(AND(ISNUMBER(F271),ISNUMBER(H271),ISNUMBER(I271),F271&gt;0,H271&gt;=0,I271&gt;=H271),"Цена учтена","Уточнить цену/количество"))</x:f>
        <x:v>Цена учтена</x:v>
      </x:c>
      <x:c r="P271" s="10"/>
      <x:c r="Q271" s="18" t="str">
        <x:v>Бюджетная оценка автора</x:v>
      </x:c>
      <x:c r="R271" s="18" t="str"/>
    </x:row>
    <x:row r="272" ht="61" customHeight="1">
      <x:c r="A272" s="10" t="str">
        <x:v>A4</x:v>
      </x:c>
      <x:c r="B272" s="10" t="str">
        <x:v>A4</x:v>
      </x:c>
      <x:c r="C272" s="11" t="str">
        <x:v>Помещение</x:v>
      </x:c>
      <x:c r="D272" s="11" t="str">
        <x:v>Источник бесперебойного питания</x:v>
      </x:c>
      <x:c r="E272" s="11" t="str">
        <x:v>Онлайн ИБП 30kVA. Активная мощность ≥27.5kW</x:v>
      </x:c>
      <x:c r="F272" s="14" t="n">
        <x:v>1</x:v>
      </x:c>
      <x:c r="G272" s="3" t="str">
        <x:v>шт</x:v>
      </x:c>
      <x:c r="H272" s="15" t="n">
        <x:v>11000</x:v>
      </x:c>
      <x:c r="I272" s="15" t="n">
        <x:v>24000</x:v>
      </x:c>
      <x:c r="J272" s="16" t="n">
        <x:f>IF(AND(ISNUMBER(F272),ISNUMBER(H272)),F272*H272,"")</x:f>
        <x:v>11000</x:v>
      </x:c>
      <x:c r="K272" s="16" t="n">
        <x:f>IF(AND(ISNUMBER(F272),ISNUMBER(I272)),F272*I272,"")</x:f>
        <x:v>24000</x:v>
      </x:c>
      <x:c r="L272" s="11" t="str">
        <x:v>Купить</x:v>
      </x:c>
      <x:c r="M272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272" s="11" t="str">
        <x:v>Бюджетная оценка на 03.10.2026. Источник подтверждает характеристики, а не цену.</x:v>
      </x:c>
      <x:c r="O272" s="11" t="str">
        <x:f>IF(C272="Опционально","Вне итога",IF(AND(ISNUMBER(F272),ISNUMBER(H272),ISNUMBER(I272),F272&gt;0,H272&gt;=0,I272&gt;=H272),"Цена учтена","Уточнить цену/количество"))</x:f>
        <x:v>Цена учтена</x:v>
      </x:c>
      <x:c r="P272" s="10"/>
      <x:c r="Q272" s="18" t="str">
        <x:v>Schneider: Easy UPS 3S Pro, 400 В</x:v>
      </x:c>
      <x:c r="R272" s="18" t="str">
        <x:v>https://www.productinfo.schneider-electric.com/easyups3s_pro_iec/990-66229-easy-ups-3s-pro-for-external-batteries-installation/English/990-66229B_EN.pdf</x:v>
      </x:c>
    </x:row>
    <x:row r="273" ht="61" customHeight="1">
      <x:c r="A273" s="10" t="str">
        <x:v>A4</x:v>
      </x:c>
      <x:c r="B273" s="10" t="str">
        <x:v>A4</x:v>
      </x:c>
      <x:c r="C273" s="11" t="str">
        <x:v>Помещение</x:v>
      </x:c>
      <x:c r="D273" s="11" t="str">
        <x:v>Батареи и шкаф батарей</x:v>
      </x:c>
      <x:c r="E273" s="11" t="str">
        <x:v>Внешний комплект, 5–10 минут при нагрузке 22kW</x:v>
      </x:c>
      <x:c r="F273" s="14" t="n">
        <x:v>1</x:v>
      </x:c>
      <x:c r="G273" s="3" t="str">
        <x:v>к-т</x:v>
      </x:c>
      <x:c r="H273" s="15" t="n">
        <x:v>7700</x:v>
      </x:c>
      <x:c r="I273" s="15" t="n">
        <x:v>18700</x:v>
      </x:c>
      <x:c r="J273" s="16" t="n">
        <x:f>IF(AND(ISNUMBER(F273),ISNUMBER(H273)),F273*H273,"")</x:f>
        <x:v>7700</x:v>
      </x:c>
      <x:c r="K273" s="16" t="n">
        <x:f>IF(AND(ISNUMBER(F273),ISNUMBER(I273)),F273*I273,"")</x:f>
        <x:v>18700</x:v>
      </x:c>
      <x:c r="L273" s="11" t="str">
        <x:v>Купить</x:v>
      </x:c>
      <x:c r="M273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273" s="11" t="str">
        <x:v>Бюджетная оценка на 03.10.2026. Источник подтверждает характеристики, а не цену.</x:v>
      </x:c>
      <x:c r="O273" s="11" t="str">
        <x:f>IF(C273="Опционально","Вне итога",IF(AND(ISNUMBER(F273),ISNUMBER(H273),ISNUMBER(I273),F273&gt;0,H273&gt;=0,I273&gt;=H273),"Цена учтена","Уточнить цену/количество"))</x:f>
        <x:v>Цена учтена</x:v>
      </x:c>
      <x:c r="P273" s="10"/>
      <x:c r="Q273" s="18" t="str">
        <x:v>Бюджетная оценка автора</x:v>
      </x:c>
      <x:c r="R273" s="18" t="str"/>
    </x:row>
    <x:row r="274" ht="44" customHeight="1">
      <x:c r="A274" s="10" t="str">
        <x:v>A4</x:v>
      </x:c>
      <x:c r="B274" s="10" t="str">
        <x:v>A4</x:v>
      </x:c>
      <x:c r="C274" s="11" t="str">
        <x:v>Помещение</x:v>
      </x:c>
      <x:c r="D274" s="11" t="str">
        <x:v>Сервисный обход ИБП</x:v>
      </x:c>
      <x:c r="E274" s="11" t="str">
        <x:v>Внешний maintenance bypass и кабели подключения</x:v>
      </x:c>
      <x:c r="F274" s="14" t="n">
        <x:v>1</x:v>
      </x:c>
      <x:c r="G274" s="3" t="str">
        <x:v>к-т</x:v>
      </x:c>
      <x:c r="H274" s="15" t="n">
        <x:v>1000</x:v>
      </x:c>
      <x:c r="I274" s="15" t="n">
        <x:v>4000</x:v>
      </x:c>
      <x:c r="J274" s="16" t="n">
        <x:f>IF(AND(ISNUMBER(F274),ISNUMBER(H274)),F274*H274,"")</x:f>
        <x:v>1000</x:v>
      </x:c>
      <x:c r="K274" s="16" t="n">
        <x:f>IF(AND(ISNUMBER(F274),ISNUMBER(I274)),F274*I274,"")</x:f>
        <x:v>4000</x:v>
      </x:c>
      <x:c r="L274" s="11" t="str">
        <x:v>Купить</x:v>
      </x:c>
      <x:c r="M274" s="11" t="str">
        <x:v>Позволяет обслуживать ИБП. Тип подключения согласует электрик.</x:v>
      </x:c>
      <x:c r="N274" s="11" t="str">
        <x:v>Бюджетная оценка на 03.10.2026. Источник подтверждает характеристики, а не цену.</x:v>
      </x:c>
      <x:c r="O274" s="11" t="str">
        <x:f>IF(C274="Опционально","Вне итога",IF(AND(ISNUMBER(F274),ISNUMBER(H274),ISNUMBER(I274),F274&gt;0,H274&gt;=0,I274&gt;=H274),"Цена учтена","Уточнить цену/количество"))</x:f>
        <x:v>Цена учтена</x:v>
      </x:c>
      <x:c r="P274" s="10"/>
      <x:c r="Q274" s="18" t="str">
        <x:v>Бюджетная оценка автора</x:v>
      </x:c>
      <x:c r="R274" s="18" t="str"/>
    </x:row>
    <x:row r="275" ht="44" customHeight="1">
      <x:c r="A275" s="10" t="str">
        <x:v>A4</x:v>
      </x:c>
      <x:c r="B275" s="10" t="str">
        <x:v>A4</x:v>
      </x:c>
      <x:c r="C275" s="11" t="str">
        <x:v>Помещение</x:v>
      </x:c>
      <x:c r="D275" s="11" t="str">
        <x:v>Распределители питания в стойках</x:v>
      </x:c>
      <x:c r="E275" s="11" t="str">
        <x:v>2 PDU на стойку. Для &gt;8kW: 3-фазные 400V 32/63A, выходы C19 по OEM</x:v>
      </x:c>
      <x:c r="F275" s="14" t="n">
        <x:v>2</x:v>
      </x:c>
      <x:c r="G275" s="3" t="str">
        <x:v>шт</x:v>
      </x:c>
      <x:c r="H275" s="15" t="n">
        <x:v>350</x:v>
      </x:c>
      <x:c r="I275" s="15" t="n">
        <x:v>1500</x:v>
      </x:c>
      <x:c r="J275" s="16" t="n">
        <x:f>IF(AND(ISNUMBER(F275),ISNUMBER(H275)),F275*H275,"")</x:f>
        <x:v>700</x:v>
      </x:c>
      <x:c r="K275" s="16" t="n">
        <x:f>IF(AND(ISNUMBER(F275),ISNUMBER(I275)),F275*I275,"")</x:f>
        <x:v>3000</x:v>
      </x:c>
      <x:c r="L275" s="11" t="str">
        <x:v>Купить</x:v>
      </x:c>
      <x:c r="M275" s="11" t="str">
        <x:v>Число и номинал розеток уточнить по комплекту шнуров. Два PDU от одного ИБП не образуют независимые электровводы.</x:v>
      </x:c>
      <x:c r="N275" s="11" t="str">
        <x:v>Бюджетная оценка на 03.10.2026. Источник подтверждает характеристики, а не цену.</x:v>
      </x:c>
      <x:c r="O275" s="11" t="str">
        <x:f>IF(C275="Опционально","Вне итога",IF(AND(ISNUMBER(F275),ISNUMBER(H275),ISNUMBER(I275),F275&gt;0,H275&gt;=0,I275&gt;=H275),"Цена учтена","Уточнить цену/количество"))</x:f>
        <x:v>Цена учтена</x:v>
      </x:c>
      <x:c r="P275" s="10"/>
      <x:c r="Q275" s="18" t="str">
        <x:v>Бюджетная оценка автора</x:v>
      </x:c>
      <x:c r="R275" s="18" t="str"/>
    </x:row>
    <x:row r="276" ht="44" customHeight="1">
      <x:c r="A276" s="10" t="str">
        <x:v>A4</x:v>
      </x:c>
      <x:c r="B276" s="10" t="str">
        <x:v>A4</x:v>
      </x:c>
      <x:c r="C276" s="11" t="str">
        <x:v>Помещение</x:v>
      </x:c>
      <x:c r="D276" s="11" t="str">
        <x:v>Электрощит помещения</x:v>
      </x:c>
      <x:c r="E276" s="11" t="str">
        <x:v>Вводной выключатель, отдельные линии IT и охлаждения, УЗИП, учёт, защитные устройства</x:v>
      </x:c>
      <x:c r="F276" s="14" t="n">
        <x:v>1</x:v>
      </x:c>
      <x:c r="G276" s="3" t="str">
        <x:v>к-т</x:v>
      </x:c>
      <x:c r="H276" s="15" t="n">
        <x:v>1800</x:v>
      </x:c>
      <x:c r="I276" s="15" t="n">
        <x:v>6000</x:v>
      </x:c>
      <x:c r="J276" s="16" t="n">
        <x:f>IF(AND(ISNUMBER(F276),ISNUMBER(H276)),F276*H276,"")</x:f>
        <x:v>1800</x:v>
      </x:c>
      <x:c r="K276" s="16" t="n">
        <x:f>IF(AND(ISNUMBER(F276),ISNUMBER(I276)),F276*I276,"")</x:f>
        <x:v>6000</x:v>
      </x:c>
      <x:c r="L276" s="11" t="str">
        <x:v>Купить</x:v>
      </x:c>
      <x:c r="M276" s="11" t="str">
        <x:v>Номиналы, селективность, УЗО и сечения определяются проектом. В цену включена комплектация щита.</x:v>
      </x:c>
      <x:c r="N276" s="11" t="str">
        <x:v>Бюджетная оценка на 03.10.2026. Источник подтверждает характеристики, а не цену.</x:v>
      </x:c>
      <x:c r="O276" s="11" t="str">
        <x:f>IF(C276="Опционально","Вне итога",IF(AND(ISNUMBER(F276),ISNUMBER(H276),ISNUMBER(I276),F276&gt;0,H276&gt;=0,I276&gt;=H276),"Цена учтена","Уточнить цену/количество"))</x:f>
        <x:v>Цена учтена</x:v>
      </x:c>
      <x:c r="P276" s="10"/>
      <x:c r="Q276" s="18" t="str">
        <x:v>Бюджетная оценка автора</x:v>
      </x:c>
      <x:c r="R276" s="18" t="str"/>
    </x:row>
    <x:row r="277" ht="44" customHeight="1">
      <x:c r="A277" s="10" t="str">
        <x:v>A4</x:v>
      </x:c>
      <x:c r="B277" s="10" t="str">
        <x:v>A4</x:v>
      </x:c>
      <x:c r="C277" s="11" t="str">
        <x:v>Помещение</x:v>
      </x:c>
      <x:c r="D277" s="11" t="str">
        <x:v>Силовой кабель и прокладка до комнаты</x:v>
      </x:c>
      <x:c r="E277" s="11" t="str">
        <x:v>Кабель, лоток, вводы и крепления. Сечение по расчёту</x:v>
      </x:c>
      <x:c r="F277" s="14" t="n">
        <x:v>30</x:v>
      </x:c>
      <x:c r="G277" s="3" t="str">
        <x:v>м</x:v>
      </x:c>
      <x:c r="H277" s="15" t="n">
        <x:v>40</x:v>
      </x:c>
      <x:c r="I277" s="15" t="n">
        <x:v>100</x:v>
      </x:c>
      <x:c r="J277" s="16" t="n">
        <x:f>IF(AND(ISNUMBER(F277),ISNUMBER(H277)),F277*H277,"")</x:f>
        <x:v>1200</x:v>
      </x:c>
      <x:c r="K277" s="16" t="n">
        <x:f>IF(AND(ISNUMBER(F277),ISNUMBER(I277)),F277*I277,"")</x:f>
        <x:v>3000</x:v>
      </x:c>
      <x:c r="L277" s="11" t="str">
        <x:v>Купить</x:v>
      </x:c>
      <x:c r="M277" s="11" t="str">
        <x:v>Исходная трасса 30 м. Меняется после обмера. Не является готовым выбором сечения кабеля.</x:v>
      </x:c>
      <x:c r="N277" s="11" t="str">
        <x:v>Бюджетная оценка на 03.10.2026. Источник подтверждает характеристики, а не цену.</x:v>
      </x:c>
      <x:c r="O277" s="11" t="str">
        <x:f>IF(C277="Опционально","Вне итога",IF(AND(ISNUMBER(F277),ISNUMBER(H277),ISNUMBER(I277),F277&gt;0,H277&gt;=0,I277&gt;=H277),"Цена учтена","Уточнить цену/количество"))</x:f>
        <x:v>Цена учтена</x:v>
      </x:c>
      <x:c r="P277" s="10"/>
      <x:c r="Q277" s="18" t="str">
        <x:v>Бюджетная оценка автора</x:v>
      </x:c>
      <x:c r="R277" s="18" t="str"/>
    </x:row>
    <x:row r="278" ht="44" customHeight="1">
      <x:c r="A278" s="10" t="str">
        <x:v>A4</x:v>
      </x:c>
      <x:c r="B278" s="10" t="str">
        <x:v>A4</x:v>
      </x:c>
      <x:c r="C278" s="11" t="str">
        <x:v>Помещение</x:v>
      </x:c>
      <x:c r="D278" s="11" t="str">
        <x:v>Внутренние силовые линии</x:v>
      </x:c>
      <x:c r="E278" s="11" t="str">
        <x:v>Кабели от щита до ИБП/PDU и оборудования охлаждения</x:v>
      </x:c>
      <x:c r="F278" s="14" t="n">
        <x:v>15</x:v>
      </x:c>
      <x:c r="G278" s="3" t="str">
        <x:v>м</x:v>
      </x:c>
      <x:c r="H278" s="15" t="n">
        <x:v>25</x:v>
      </x:c>
      <x:c r="I278" s="15" t="n">
        <x:v>70</x:v>
      </x:c>
      <x:c r="J278" s="16" t="n">
        <x:f>IF(AND(ISNUMBER(F278),ISNUMBER(H278)),F278*H278,"")</x:f>
        <x:v>375</x:v>
      </x:c>
      <x:c r="K278" s="16" t="n">
        <x:f>IF(AND(ISNUMBER(F278),ISNUMBER(I278)),F278*I278,"")</x:f>
        <x:v>1050</x:v>
      </x:c>
      <x:c r="L278" s="11" t="str">
        <x:v>Купить</x:v>
      </x:c>
      <x:c r="M278" s="11" t="str">
        <x:v>Исходные длины. Наконечники, разъёмы и крепёж учтены в строке расходников.</x:v>
      </x:c>
      <x:c r="N278" s="11" t="str">
        <x:v>Бюджетная оценка на 03.10.2026. Источник подтверждает характеристики, а не цену.</x:v>
      </x:c>
      <x:c r="O278" s="11" t="str">
        <x:f>IF(C278="Опционально","Вне итога",IF(AND(ISNUMBER(F278),ISNUMBER(H278),ISNUMBER(I278),F278&gt;0,H278&gt;=0,I278&gt;=H278),"Цена учтена","Уточнить цену/количество"))</x:f>
        <x:v>Цена учтена</x:v>
      </x:c>
      <x:c r="P278" s="10"/>
      <x:c r="Q278" s="18" t="str">
        <x:v>Бюджетная оценка автора</x:v>
      </x:c>
      <x:c r="R278" s="18" t="str"/>
    </x:row>
    <x:row r="279" ht="61" customHeight="1">
      <x:c r="A279" s="10" t="str">
        <x:v>A4</x:v>
      </x:c>
      <x:c r="B279" s="10" t="str">
        <x:v>A4</x:v>
      </x:c>
      <x:c r="C279" s="11" t="str">
        <x:v>Помещение</x:v>
      </x:c>
      <x:c r="D279" s="11" t="str">
        <x:v>Резерв на увеличение доступной мощности</x:v>
      </x:c>
      <x:c r="E279" s="11" t="str">
        <x:v>Техническое присоединение/изменение ввода, если существующей мощности не хватает</x:v>
      </x:c>
      <x:c r="F279" s="14" t="n">
        <x:v>1</x:v>
      </x:c>
      <x:c r="G279" s="3" t="str">
        <x:v>резерв</x:v>
      </x:c>
      <x:c r="H279" s="15" t="n">
        <x:v>0</x:v>
      </x:c>
      <x:c r="I279" s="15" t="n">
        <x:v>20000</x:v>
      </x:c>
      <x:c r="J279" s="16" t="n">
        <x:f>IF(AND(ISNUMBER(F279),ISNUMBER(H279)),F279*H279,"")</x:f>
        <x:v>0</x:v>
      </x:c>
      <x:c r="K279" s="16" t="n">
        <x:f>IF(AND(ISNUMBER(F279),ISNUMBER(I279)),F279*I279,"")</x:f>
        <x:v>20000</x:v>
      </x:c>
      <x:c r="L279" s="11" t="str">
        <x:v>Резерв</x:v>
      </x:c>
      <x:c r="M279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279" s="11" t="str">
        <x:v>Бюджетная оценка на 03.10.2026. Источник подтверждает характеристики, а не цену.</x:v>
      </x:c>
      <x:c r="O279" s="11" t="str">
        <x:f>IF(C279="Опционально","Вне итога",IF(AND(ISNUMBER(F279),ISNUMBER(H279),ISNUMBER(I279),F279&gt;0,H279&gt;=0,I279&gt;=H279),"Цена учтена","Уточнить цену/количество"))</x:f>
        <x:v>Цена учтена</x:v>
      </x:c>
      <x:c r="P279" s="10"/>
      <x:c r="Q279" s="18" t="str">
        <x:v>Бюджетная оценка автора</x:v>
      </x:c>
      <x:c r="R279" s="18" t="str"/>
    </x:row>
    <x:row r="280" ht="61" customHeight="1">
      <x:c r="A280" s="10" t="str">
        <x:v>A4</x:v>
      </x:c>
      <x:c r="B280" s="10" t="str">
        <x:v>A4</x:v>
      </x:c>
      <x:c r="C280" s="11" t="str">
        <x:v>Помещение</x:v>
      </x:c>
      <x:c r="D280" s="11" t="str">
        <x:v>Постоянное охлаждение комнаты</x:v>
      </x:c>
      <x:c r="E280" s="11" t="str">
        <x:v>2 установка(и), суммарно ≥29kW холода. Работа 24/7</x:v>
      </x:c>
      <x:c r="F280" s="14" t="n">
        <x:v>2</x:v>
      </x:c>
      <x:c r="G280" s="3" t="str">
        <x:v>шт</x:v>
      </x:c>
      <x:c r="H280" s="15" t="n">
        <x:v>5075</x:v>
      </x:c>
      <x:c r="I280" s="15" t="n">
        <x:v>12325</x:v>
      </x:c>
      <x:c r="J280" s="16" t="n">
        <x:f>IF(AND(ISNUMBER(F280),ISNUMBER(H280)),F280*H280,"")</x:f>
        <x:v>10150</x:v>
      </x:c>
      <x:c r="K280" s="16" t="n">
        <x:f>IF(AND(ISNUMBER(F280),ISNUMBER(I280)),F280*I280,"")</x:f>
        <x:v>24650</x:v>
      </x:c>
      <x:c r="L280" s="11" t="str">
        <x:v>Купить</x:v>
      </x:c>
      <x:c r="M280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280" s="11" t="str">
        <x:v>Бюджетная оценка на 03.10.2026. Источник подтверждает характеристики, а не цену.</x:v>
      </x:c>
      <x:c r="O280" s="11" t="str">
        <x:f>IF(C280="Опционально","Вне итога",IF(AND(ISNUMBER(F280),ISNUMBER(H280),ISNUMBER(I280),F280&gt;0,H280&gt;=0,I280&gt;=H280),"Цена учтена","Уточнить цену/количество"))</x:f>
        <x:v>Цена учтена</x:v>
      </x:c>
      <x:c r="P280" s="10"/>
      <x:c r="Q280" s="18" t="str">
        <x:v>Бюджетная оценка автора</x:v>
      </x:c>
      <x:c r="R280" s="18" t="str"/>
    </x:row>
    <x:row r="281" ht="44" customHeight="1">
      <x:c r="A281" s="10" t="str">
        <x:v>A4</x:v>
      </x:c>
      <x:c r="B281" s="10" t="str">
        <x:v>A4</x:v>
      </x:c>
      <x:c r="C281" s="11" t="str">
        <x:v>Помещение</x:v>
      </x:c>
      <x:c r="D281" s="11" t="str">
        <x:v>Трассы охлаждения и дренаж</x:v>
      </x:c>
      <x:c r="E281" s="11" t="str">
        <x:v>Подача/обратка или фреон, теплоизоляция, отвод конденсата, кронштейны</x:v>
      </x:c>
      <x:c r="F281" s="14" t="n">
        <x:v>40</x:v>
      </x:c>
      <x:c r="G281" s="3" t="str">
        <x:v>м</x:v>
      </x:c>
      <x:c r="H281" s="15" t="n">
        <x:v>25</x:v>
      </x:c>
      <x:c r="I281" s="15" t="n">
        <x:v>65</x:v>
      </x:c>
      <x:c r="J281" s="16" t="n">
        <x:f>IF(AND(ISNUMBER(F281),ISNUMBER(H281)),F281*H281,"")</x:f>
        <x:v>1000</x:v>
      </x:c>
      <x:c r="K281" s="16" t="n">
        <x:f>IF(AND(ISNUMBER(F281),ISNUMBER(I281)),F281*I281,"")</x:f>
        <x:v>2600</x:v>
      </x:c>
      <x:c r="L281" s="11" t="str">
        <x:v>Купить</x:v>
      </x:c>
      <x:c r="M281" s="11" t="str">
        <x:v>20 м на установку как исходная длина. Проверить допустимую длину и перепад высот.</x:v>
      </x:c>
      <x:c r="N281" s="11" t="str">
        <x:v>Бюджетная оценка на 03.10.2026. Источник подтверждает характеристики, а не цену.</x:v>
      </x:c>
      <x:c r="O281" s="11" t="str">
        <x:f>IF(C281="Опционально","Вне итога",IF(AND(ISNUMBER(F281),ISNUMBER(H281),ISNUMBER(I281),F281&gt;0,H281&gt;=0,I281&gt;=H281),"Цена учтена","Уточнить цену/количество"))</x:f>
        <x:v>Цена учтена</x:v>
      </x:c>
      <x:c r="P281" s="10"/>
      <x:c r="Q281" s="18" t="str">
        <x:v>Бюджетная оценка автора</x:v>
      </x:c>
      <x:c r="R281" s="18" t="str"/>
    </x:row>
    <x:row r="282" ht="44" customHeight="1">
      <x:c r="A282" s="10" t="str">
        <x:v>A4</x:v>
      </x:c>
      <x:c r="B282" s="10" t="str">
        <x:v>A4</x:v>
      </x:c>
      <x:c r="C282" s="11" t="str">
        <x:v>Помещение</x:v>
      </x:c>
      <x:c r="D282" s="11" t="str">
        <x:v>Монтаж и настройка охлаждения</x:v>
      </x:c>
      <x:c r="E282" s="11" t="str">
        <x:v>Установка наружных блоков, вакуумирование/заправка, настройка 24/7</x:v>
      </x:c>
      <x:c r="F282" s="14" t="n">
        <x:v>2</x:v>
      </x:c>
      <x:c r="G282" s="3" t="str">
        <x:v>усл</x:v>
      </x:c>
      <x:c r="H282" s="15" t="n">
        <x:v>600</x:v>
      </x:c>
      <x:c r="I282" s="15" t="n">
        <x:v>1800</x:v>
      </x:c>
      <x:c r="J282" s="16" t="n">
        <x:f>IF(AND(ISNUMBER(F282),ISNUMBER(H282)),F282*H282,"")</x:f>
        <x:v>1200</x:v>
      </x:c>
      <x:c r="K282" s="16" t="n">
        <x:f>IF(AND(ISNUMBER(F282),ISNUMBER(I282)),F282*I282,"")</x:f>
        <x:v>3600</x:v>
      </x:c>
      <x:c r="L282" s="11" t="str">
        <x:v>Купить</x:v>
      </x:c>
      <x:c r="M282" s="11" t="str"/>
      <x:c r="N282" s="11" t="str">
        <x:v>Бюджетная оценка на 03.10.2026. Источник подтверждает характеристики, а не цену.</x:v>
      </x:c>
      <x:c r="O282" s="11" t="str">
        <x:f>IF(C282="Опционально","Вне итога",IF(AND(ISNUMBER(F282),ISNUMBER(H282),ISNUMBER(I282),F282&gt;0,H282&gt;=0,I282&gt;=H282),"Цена учтена","Уточнить цену/количество"))</x:f>
        <x:v>Цена учтена</x:v>
      </x:c>
      <x:c r="P282" s="10"/>
      <x:c r="Q282" s="18" t="str">
        <x:v>Бюджетная оценка автора</x:v>
      </x:c>
      <x:c r="R282" s="18" t="str"/>
    </x:row>
    <x:row r="283" ht="44" customHeight="1">
      <x:c r="A283" s="10" t="str">
        <x:v>A4</x:v>
      </x:c>
      <x:c r="B283" s="10" t="str">
        <x:v>A4</x:v>
      </x:c>
      <x:c r="C283" s="11" t="str">
        <x:v>Помещение</x:v>
      </x:c>
      <x:c r="D283" s="11" t="str">
        <x:v>Разделение холодного и горячего воздуха</x:v>
      </x:c>
      <x:c r="E283" s="11" t="str">
        <x:v>Направление потока, панели/изоляция, проект размещения</x:v>
      </x:c>
      <x:c r="F283" s="14" t="n">
        <x:v>1</x:v>
      </x:c>
      <x:c r="G283" s="3" t="str">
        <x:v>к-т</x:v>
      </x:c>
      <x:c r="H283" s="15" t="n">
        <x:v>1200</x:v>
      </x:c>
      <x:c r="I283" s="15" t="n">
        <x:v>4500</x:v>
      </x:c>
      <x:c r="J283" s="16" t="n">
        <x:f>IF(AND(ISNUMBER(F283),ISNUMBER(H283)),F283*H283,"")</x:f>
        <x:v>1200</x:v>
      </x:c>
      <x:c r="K283" s="16" t="n">
        <x:f>IF(AND(ISNUMBER(F283),ISNUMBER(I283)),F283*I283,"")</x:f>
        <x:v>4500</x:v>
      </x:c>
      <x:c r="L283" s="11" t="str">
        <x:v>Купить</x:v>
      </x:c>
      <x:c r="M283" s="11" t="str">
        <x:v>Не закрывать выходы горячего воздуха. Обслуживание и противопожарные проходы сохранить.</x:v>
      </x:c>
      <x:c r="N283" s="11" t="str">
        <x:v>Бюджетная оценка на 03.10.2026. Источник подтверждает характеристики, а не цену.</x:v>
      </x:c>
      <x:c r="O283" s="11" t="str">
        <x:f>IF(C283="Опционально","Вне итога",IF(AND(ISNUMBER(F283),ISNUMBER(H283),ISNUMBER(I283),F283&gt;0,H283&gt;=0,I283&gt;=H283),"Цена учтена","Уточнить цену/количество"))</x:f>
        <x:v>Цена учтена</x:v>
      </x:c>
      <x:c r="P283" s="10"/>
      <x:c r="Q283" s="18" t="str">
        <x:v>Бюджетная оценка автора</x:v>
      </x:c>
      <x:c r="R283" s="18" t="str"/>
    </x:row>
    <x:row r="284" ht="44" customHeight="1">
      <x:c r="A284" s="10" t="str">
        <x:v>A4</x:v>
      </x:c>
      <x:c r="B284" s="10" t="str">
        <x:v>A4</x:v>
      </x:c>
      <x:c r="C284" s="11" t="str">
        <x:v>Помещение</x:v>
      </x:c>
      <x:c r="D284" s="11" t="str">
        <x:v>Вентиляция и уплотнение вводов</x:v>
      </x:c>
      <x:c r="E284" s="11" t="str">
        <x:v>Регулируемая вентиляция, решётки/фильтры, герметизация проходок</x:v>
      </x:c>
      <x:c r="F284" s="14" t="n">
        <x:v>1</x:v>
      </x:c>
      <x:c r="G284" s="3" t="str">
        <x:v>к-т</x:v>
      </x:c>
      <x:c r="H284" s="15" t="n">
        <x:v>800</x:v>
      </x:c>
      <x:c r="I284" s="15" t="n">
        <x:v>3500</x:v>
      </x:c>
      <x:c r="J284" s="16" t="n">
        <x:f>IF(AND(ISNUMBER(F284),ISNUMBER(H284)),F284*H284,"")</x:f>
        <x:v>800</x:v>
      </x:c>
      <x:c r="K284" s="16" t="n">
        <x:f>IF(AND(ISNUMBER(F284),ISNUMBER(I284)),F284*I284,"")</x:f>
        <x:v>3500</x:v>
      </x:c>
      <x:c r="L284" s="11" t="str">
        <x:v>Купить</x:v>
      </x:c>
      <x:c r="M284" s="11" t="str">
        <x:v>Кондиционер не обеспечивает приток воздуха сам по себе. Решение согласуется с расчётом охлаждения.</x:v>
      </x:c>
      <x:c r="N284" s="11" t="str">
        <x:v>Бюджетная оценка на 03.10.2026. Источник подтверждает характеристики, а не цену.</x:v>
      </x:c>
      <x:c r="O284" s="11" t="str">
        <x:f>IF(C284="Опционально","Вне итога",IF(AND(ISNUMBER(F284),ISNUMBER(H284),ISNUMBER(I284),F284&gt;0,H284&gt;=0,I284&gt;=H284),"Цена учтена","Уточнить цену/количество"))</x:f>
        <x:v>Цена учтена</x:v>
      </x:c>
      <x:c r="P284" s="10"/>
      <x:c r="Q284" s="18" t="str">
        <x:v>Бюджетная оценка автора</x:v>
      </x:c>
      <x:c r="R284" s="18" t="str"/>
    </x:row>
    <x:row r="285" ht="44" customHeight="1">
      <x:c r="A285" s="10" t="str">
        <x:v>A4</x:v>
      </x:c>
      <x:c r="B285" s="10" t="str">
        <x:v>A4</x:v>
      </x:c>
      <x:c r="C285" s="11" t="str">
        <x:v>Помещение</x:v>
      </x:c>
      <x:c r="D285" s="11" t="str">
        <x:v>Пожарная сигнализация</x:v>
      </x:c>
      <x:c r="E285" s="11" t="str">
        <x:v>Датчик дыма, подключение к существующей системе или автономный комплект</x:v>
      </x:c>
      <x:c r="F285" s="14" t="n">
        <x:v>1</x:v>
      </x:c>
      <x:c r="G285" s="3" t="str">
        <x:v>к-т</x:v>
      </x:c>
      <x:c r="H285" s="15" t="n">
        <x:v>150</x:v>
      </x:c>
      <x:c r="I285" s="15" t="n">
        <x:v>700</x:v>
      </x:c>
      <x:c r="J285" s="16" t="n">
        <x:f>IF(AND(ISNUMBER(F285),ISNUMBER(H285)),F285*H285,"")</x:f>
        <x:v>150</x:v>
      </x:c>
      <x:c r="K285" s="16" t="n">
        <x:f>IF(AND(ISNUMBER(F285),ISNUMBER(I285)),F285*I285,"")</x:f>
        <x:v>700</x:v>
      </x:c>
      <x:c r="L285" s="11" t="str">
        <x:v>Купить</x:v>
      </x:c>
      <x:c r="M285" s="11" t="str"/>
      <x:c r="N285" s="11" t="str">
        <x:v>Бюджетная оценка на 03.10.2026. Источник подтверждает характеристики, а не цену.</x:v>
      </x:c>
      <x:c r="O285" s="11" t="str">
        <x:f>IF(C285="Опционально","Вне итога",IF(AND(ISNUMBER(F285),ISNUMBER(H285),ISNUMBER(I285),F285&gt;0,H285&gt;=0,I285&gt;=H285),"Цена учтена","Уточнить цену/количество"))</x:f>
        <x:v>Цена учтена</x:v>
      </x:c>
      <x:c r="P285" s="10"/>
      <x:c r="Q285" s="18" t="str">
        <x:v>Бюджетная оценка автора</x:v>
      </x:c>
      <x:c r="R285" s="18" t="str"/>
    </x:row>
    <x:row r="286" ht="44" customHeight="1">
      <x:c r="A286" s="10" t="str">
        <x:v>A4</x:v>
      </x:c>
      <x:c r="B286" s="10" t="str">
        <x:v>A4</x:v>
      </x:c>
      <x:c r="C286" s="11" t="str">
        <x:v>Помещение</x:v>
      </x:c>
      <x:c r="D286" s="11" t="str">
        <x:v>Огнетушители и обозначения</x:v>
      </x:c>
      <x:c r="E286" s="11" t="str">
        <x:v>2 подходящих для электрооборудования огнетушителя, указатели</x:v>
      </x:c>
      <x:c r="F286" s="14" t="n">
        <x:v>1</x:v>
      </x:c>
      <x:c r="G286" s="3" t="str">
        <x:v>к-т</x:v>
      </x:c>
      <x:c r="H286" s="15" t="n">
        <x:v>140</x:v>
      </x:c>
      <x:c r="I286" s="15" t="n">
        <x:v>400</x:v>
      </x:c>
      <x:c r="J286" s="16" t="n">
        <x:f>IF(AND(ISNUMBER(F286),ISNUMBER(H286)),F286*H286,"")</x:f>
        <x:v>140</x:v>
      </x:c>
      <x:c r="K286" s="16" t="n">
        <x:f>IF(AND(ISNUMBER(F286),ISNUMBER(I286)),F286*I286,"")</x:f>
        <x:v>400</x:v>
      </x:c>
      <x:c r="L286" s="11" t="str">
        <x:v>Купить</x:v>
      </x:c>
      <x:c r="M286" s="11" t="str">
        <x:v>Тип и размещение определяет местный проект помещения.</x:v>
      </x:c>
      <x:c r="N286" s="11" t="str">
        <x:v>Бюджетная оценка на 03.10.2026. Источник подтверждает характеристики, а не цену.</x:v>
      </x:c>
      <x:c r="O286" s="11" t="str">
        <x:f>IF(C286="Опционально","Вне итога",IF(AND(ISNUMBER(F286),ISNUMBER(H286),ISNUMBER(I286),F286&gt;0,H286&gt;=0,I286&gt;=H286),"Цена учтена","Уточнить цену/количество"))</x:f>
        <x:v>Цена учтена</x:v>
      </x:c>
      <x:c r="P286" s="10"/>
      <x:c r="Q286" s="18" t="str">
        <x:v>Бюджетная оценка автора</x:v>
      </x:c>
      <x:c r="R286" s="18" t="str"/>
    </x:row>
    <x:row r="287" ht="44" customHeight="1">
      <x:c r="A287" s="10" t="str">
        <x:v>A4</x:v>
      </x:c>
      <x:c r="B287" s="10" t="str">
        <x:v>A4</x:v>
      </x:c>
      <x:c r="C287" s="11" t="str">
        <x:v>Помещение</x:v>
      </x:c>
      <x:c r="D287" s="11" t="str">
        <x:v>Контроль температуры и влажности</x:v>
      </x:c>
      <x:c r="E287" s="11" t="str">
        <x:v>Сетевой датчик с 2–4 внешними зондами и уведомлением</x:v>
      </x:c>
      <x:c r="F287" s="14" t="n">
        <x:v>1</x:v>
      </x:c>
      <x:c r="G287" s="3" t="str">
        <x:v>к-т</x:v>
      </x:c>
      <x:c r="H287" s="15" t="n">
        <x:v>150</x:v>
      </x:c>
      <x:c r="I287" s="15" t="n">
        <x:v>600</x:v>
      </x:c>
      <x:c r="J287" s="16" t="n">
        <x:f>IF(AND(ISNUMBER(F287),ISNUMBER(H287)),F287*H287,"")</x:f>
        <x:v>150</x:v>
      </x:c>
      <x:c r="K287" s="16" t="n">
        <x:f>IF(AND(ISNUMBER(F287),ISNUMBER(I287)),F287*I287,"")</x:f>
        <x:v>600</x:v>
      </x:c>
      <x:c r="L287" s="11" t="str">
        <x:v>Купить</x:v>
      </x:c>
      <x:c r="M287" s="11" t="str">
        <x:v>Настроить аварийное завершение работы при перегреве/сбое охлаждения.</x:v>
      </x:c>
      <x:c r="N287" s="11" t="str">
        <x:v>Бюджетная оценка на 03.10.2026. Источник подтверждает характеристики, а не цену.</x:v>
      </x:c>
      <x:c r="O287" s="11" t="str">
        <x:f>IF(C287="Опционально","Вне итога",IF(AND(ISNUMBER(F287),ISNUMBER(H287),ISNUMBER(I287),F287&gt;0,H287&gt;=0,I287&gt;=H287),"Цена учтена","Уточнить цену/количество"))</x:f>
        <x:v>Цена учтена</x:v>
      </x:c>
      <x:c r="P287" s="10"/>
      <x:c r="Q287" s="18" t="str">
        <x:v>Бюджетная оценка автора</x:v>
      </x:c>
      <x:c r="R287" s="18" t="str"/>
    </x:row>
    <x:row r="288" ht="44" customHeight="1">
      <x:c r="A288" s="10" t="str">
        <x:v>A4</x:v>
      </x:c>
      <x:c r="B288" s="10" t="str">
        <x:v>A4</x:v>
      </x:c>
      <x:c r="C288" s="11" t="str">
        <x:v>Помещение</x:v>
      </x:c>
      <x:c r="D288" s="11" t="str">
        <x:v>Крепёж и мелкие расходники</x:v>
      </x:c>
      <x:c r="E288" s="11" t="str">
        <x:v>Наконечники, клеммы, маркировка, стяжки-липучки, вводы, запас кабеля</x:v>
      </x:c>
      <x:c r="F288" s="14" t="n">
        <x:v>1</x:v>
      </x:c>
      <x:c r="G288" s="3" t="str">
        <x:v>к-т</x:v>
      </x:c>
      <x:c r="H288" s="15" t="n">
        <x:v>500</x:v>
      </x:c>
      <x:c r="I288" s="15" t="n">
        <x:v>1800</x:v>
      </x:c>
      <x:c r="J288" s="16" t="n">
        <x:f>IF(AND(ISNUMBER(F288),ISNUMBER(H288)),F288*H288,"")</x:f>
        <x:v>500</x:v>
      </x:c>
      <x:c r="K288" s="16" t="n">
        <x:f>IF(AND(ISNUMBER(F288),ISNUMBER(I288)),F288*I288,"")</x:f>
        <x:v>1800</x:v>
      </x:c>
      <x:c r="L288" s="11" t="str">
        <x:v>Купить</x:v>
      </x:c>
      <x:c r="M288" s="11" t="str"/>
      <x:c r="N288" s="11" t="str">
        <x:v>Бюджетная оценка на 03.10.2026. Источник подтверждает характеристики, а не цену.</x:v>
      </x:c>
      <x:c r="O288" s="11" t="str">
        <x:f>IF(C288="Опционально","Вне итога",IF(AND(ISNUMBER(F288),ISNUMBER(H288),ISNUMBER(I288),F288&gt;0,H288&gt;=0,I288&gt;=H288),"Цена учтена","Уточнить цену/количество"))</x:f>
        <x:v>Цена учтена</x:v>
      </x:c>
      <x:c r="P288" s="10"/>
      <x:c r="Q288" s="18" t="str">
        <x:v>Бюджетная оценка автора</x:v>
      </x:c>
      <x:c r="R288" s="18" t="str"/>
    </x:row>
    <x:row r="289" ht="44" customHeight="1">
      <x:c r="A289" s="10" t="str">
        <x:v>A4</x:v>
      </x:c>
      <x:c r="B289" s="10" t="str">
        <x:v>A4</x:v>
      </x:c>
      <x:c r="C289" s="11" t="str">
        <x:v>Помещение</x:v>
      </x:c>
      <x:c r="D289" s="11" t="str">
        <x:v>Монтаж и измерения электрики</x:v>
      </x:c>
      <x:c r="E289" s="11" t="str">
        <x:v>Монтаж, проверка защит, заземления и нагрузочный тест</x:v>
      </x:c>
      <x:c r="F289" s="14" t="n">
        <x:v>1</x:v>
      </x:c>
      <x:c r="G289" s="3" t="str">
        <x:v>усл</x:v>
      </x:c>
      <x:c r="H289" s="15" t="n">
        <x:v>2500</x:v>
      </x:c>
      <x:c r="I289" s="15" t="n">
        <x:v>8000</x:v>
      </x:c>
      <x:c r="J289" s="16" t="n">
        <x:f>IF(AND(ISNUMBER(F289),ISNUMBER(H289)),F289*H289,"")</x:f>
        <x:v>2500</x:v>
      </x:c>
      <x:c r="K289" s="16" t="n">
        <x:f>IF(AND(ISNUMBER(F289),ISNUMBER(I289)),F289*I289,"")</x:f>
        <x:v>8000</x:v>
      </x:c>
      <x:c r="L289" s="11" t="str">
        <x:v>Купить</x:v>
      </x:c>
      <x:c r="M289" s="11" t="str"/>
      <x:c r="N289" s="11" t="str">
        <x:v>Бюджетная оценка на 03.10.2026. Источник подтверждает характеристики, а не цену.</x:v>
      </x:c>
      <x:c r="O289" s="11" t="str">
        <x:f>IF(C289="Опционально","Вне итога",IF(AND(ISNUMBER(F289),ISNUMBER(H289),ISNUMBER(I289),F289&gt;0,H289&gt;=0,I289&gt;=H289),"Цена учтена","Уточнить цену/количество"))</x:f>
        <x:v>Цена учтена</x:v>
      </x:c>
      <x:c r="P289" s="10"/>
      <x:c r="Q289" s="18" t="str">
        <x:v>Бюджетная оценка автора</x:v>
      </x:c>
      <x:c r="R289" s="18" t="str"/>
    </x:row>
    <x:row r="290" ht="44" customHeight="1">
      <x:c r="A290" s="10" t="str">
        <x:v>A4</x:v>
      </x:c>
      <x:c r="B290" s="10" t="str">
        <x:v>A4</x:v>
      </x:c>
      <x:c r="C290" s="11" t="str">
        <x:v>Помещение</x:v>
      </x:c>
      <x:c r="D290" s="11" t="str">
        <x:v>Доставка, разгрузка и занос</x:v>
      </x:c>
      <x:c r="E290" s="11" t="str">
        <x:v>Транспорт, такелаж, страховка перевозки</x:v>
      </x:c>
      <x:c r="F290" s="14" t="n">
        <x:v>1</x:v>
      </x:c>
      <x:c r="G290" s="3" t="str">
        <x:v>усл</x:v>
      </x:c>
      <x:c r="H290" s="15" t="n">
        <x:v>2000</x:v>
      </x:c>
      <x:c r="I290" s="15" t="n">
        <x:v>10000</x:v>
      </x:c>
      <x:c r="J290" s="16" t="n">
        <x:f>IF(AND(ISNUMBER(F290),ISNUMBER(H290)),F290*H290,"")</x:f>
        <x:v>2000</x:v>
      </x:c>
      <x:c r="K290" s="16" t="n">
        <x:f>IF(AND(ISNUMBER(F290),ISNUMBER(I290)),F290*I290,"")</x:f>
        <x:v>10000</x:v>
      </x:c>
      <x:c r="L290" s="11" t="str">
        <x:v>Купить</x:v>
      </x:c>
      <x:c r="M290" s="11" t="str">
        <x:v>Без импортной пошлины/НДС. Для тяжёлых серверов проверить маршрут заноса заранее.</x:v>
      </x:c>
      <x:c r="N290" s="11" t="str">
        <x:v>Бюджетная оценка на 03.10.2026. Источник подтверждает характеристики, а не цену.</x:v>
      </x:c>
      <x:c r="O290" s="11" t="str">
        <x:f>IF(C290="Опционально","Вне итога",IF(AND(ISNUMBER(F290),ISNUMBER(H290),ISNUMBER(I290),F290&gt;0,H290&gt;=0,I290&gt;=H290),"Цена учтена","Уточнить цену/количество"))</x:f>
        <x:v>Цена учтена</x:v>
      </x:c>
      <x:c r="P290" s="10"/>
      <x:c r="Q290" s="18" t="str">
        <x:v>Бюджетная оценка автора</x:v>
      </x:c>
      <x:c r="R290" s="18" t="str"/>
    </x:row>
    <x:row r="291" ht="44" customHeight="1">
      <x:c r="A291" s="10" t="str">
        <x:v>A4</x:v>
      </x:c>
      <x:c r="B291" s="10" t="str">
        <x:v>A4</x:v>
      </x:c>
      <x:c r="C291" s="11" t="str">
        <x:v>Опционально</x:v>
      </x:c>
      <x:c r="D291" s="11" t="str">
        <x:v>Резервная система охлаждения</x:v>
      </x:c>
      <x:c r="E291" s="11" t="str">
        <x:v>N+1 с автоматическим переключением, расчёт отдельно</x:v>
      </x:c>
      <x:c r="F291" s="14" t="n">
        <x:v>1</x:v>
      </x:c>
      <x:c r="G291" s="3" t="str">
        <x:v>к-т</x:v>
      </x:c>
      <x:c r="H291" s="15"/>
      <x:c r="I291" s="15"/>
      <x:c r="J291" s="16" t="str">
        <x:f>IF(AND(ISNUMBER(F291),ISNUMBER(H291)),F291*H291,"")</x:f>
      </x:c>
      <x:c r="K291" s="16" t="str">
        <x:f>IF(AND(ISNUMBER(F291),ISNUMBER(I291)),F291*I291,"")</x:f>
      </x:c>
      <x:c r="L291" s="11" t="str">
        <x:v>По проекту</x:v>
      </x:c>
      <x:c r="M291" s="11" t="str">
        <x:v>Нужна для непрерывной работы при отказе охлаждения. В базовом бюджете система останавливается безопасно.</x:v>
      </x:c>
      <x:c r="N291" s="11" t="str">
        <x:v>Без цены. Требуется отдельное предложение.</x:v>
      </x:c>
      <x:c r="O291" s="11" t="str">
        <x:f>IF(C291="Опционально","Вне итога",IF(AND(ISNUMBER(F291),ISNUMBER(H291),ISNUMBER(I291),F291&gt;0,H291&gt;=0,I291&gt;=H291),"Цена учтена","Уточнить цену/количество"))</x:f>
        <x:v>Вне итога</x:v>
      </x:c>
      <x:c r="P291" s="10"/>
      <x:c r="Q291" s="18" t="str">
        <x:v>Бюджетная оценка автора</x:v>
      </x:c>
      <x:c r="R291" s="18" t="str"/>
    </x:row>
    <x:row r="292" ht="44" customHeight="1">
      <x:c r="A292" s="10" t="str">
        <x:v>A4</x:v>
      </x:c>
      <x:c r="B292" s="10" t="str">
        <x:v>A4</x:v>
      </x:c>
      <x:c r="C292" s="11" t="str">
        <x:v>Опционально</x:v>
      </x:c>
      <x:c r="D292" s="11" t="str">
        <x:v>Генератор и переключение ввода</x:v>
      </x:c>
      <x:c r="E292" s="11" t="str">
        <x:v>Для длительных отключений, размер по проекту</x:v>
      </x:c>
      <x:c r="F292" s="14" t="n">
        <x:v>1</x:v>
      </x:c>
      <x:c r="G292" s="3" t="str">
        <x:v>к-т</x:v>
      </x:c>
      <x:c r="H292" s="15"/>
      <x:c r="I292" s="15"/>
      <x:c r="J292" s="16" t="str">
        <x:f>IF(AND(ISNUMBER(F292),ISNUMBER(H292)),F292*H292,"")</x:f>
      </x:c>
      <x:c r="K292" s="16" t="str">
        <x:f>IF(AND(ISNUMBER(F292),ISNUMBER(I292)),F292*I292,"")</x:f>
      </x:c>
      <x:c r="L292" s="11" t="str">
        <x:v>По проекту</x:v>
      </x:c>
      <x:c r="M292" s="11" t="str">
        <x:v>Не включён в базовую сумму. ИБП рассчитан на короткую автономность и завершение работы.</x:v>
      </x:c>
      <x:c r="N292" s="11" t="str">
        <x:v>Без цены. Требуется отдельное предложение.</x:v>
      </x:c>
      <x:c r="O292" s="11" t="str">
        <x:f>IF(C292="Опционально","Вне итога",IF(AND(ISNUMBER(F292),ISNUMBER(H292),ISNUMBER(I292),F292&gt;0,H292&gt;=0,I292&gt;=H292),"Цена учтена","Уточнить цену/количество"))</x:f>
        <x:v>Вне итога</x:v>
      </x:c>
      <x:c r="P292" s="10"/>
      <x:c r="Q292" s="18" t="str">
        <x:v>Бюджетная оценка автора</x:v>
      </x:c>
      <x:c r="R292" s="18" t="str"/>
    </x:row>
    <x:row r="293" ht="61" customHeight="1">
      <x:c r="A293" s="10" t="str">
        <x:v>A4</x:v>
      </x:c>
      <x:c r="B293" s="10" t="str">
        <x:v>A4</x:v>
      </x:c>
      <x:c r="C293" s="11" t="str">
        <x:v>Запуск</x:v>
      </x:c>
      <x:c r="D293" s="11" t="str">
        <x:v>Системное ПО</x:v>
      </x:c>
      <x:c r="E293" s="11" t="str">
        <x:v>DGX OS/Ubuntu, NVIDIA драйвер, CUDA, SGLang/vLLM и мониторинг</x:v>
      </x:c>
      <x:c r="F293" s="14" t="n">
        <x:v>1</x:v>
      </x:c>
      <x:c r="G293" s="3" t="str">
        <x:v>к-т</x:v>
      </x:c>
      <x:c r="H293" s="15" t="n">
        <x:v>0</x:v>
      </x:c>
      <x:c r="I293" s="15" t="n">
        <x:v>0</x:v>
      </x:c>
      <x:c r="J293" s="16" t="n">
        <x:f>IF(AND(ISNUMBER(F293),ISNUMBER(H293)),F293*H293,"")</x:f>
        <x:v>0</x:v>
      </x:c>
      <x:c r="K293" s="16" t="n">
        <x:f>IF(AND(ISNUMBER(F293),ISNUMBER(I293)),F293*I293,"")</x:f>
        <x:v>0</x:v>
      </x:c>
      <x:c r="L293" s="11" t="str">
        <x:v>Без оплаты лицензии</x:v>
      </x:c>
      <x:c r="M293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293" s="11" t="str">
        <x:v>Бюджетная оценка на 03.10.2026. Источник подтверждает характеристики, а не цену.</x:v>
      </x:c>
      <x:c r="O293" s="11" t="str">
        <x:f>IF(C293="Опционально","Вне итога",IF(AND(ISNUMBER(F293),ISNUMBER(H293),ISNUMBER(I293),F293&gt;0,H293&gt;=0,I293&gt;=H293),"Цена учтена","Уточнить цену/количество"))</x:f>
        <x:v>Цена учтена</x:v>
      </x:c>
      <x:c r="P293" s="10"/>
      <x:c r="Q293" s="18" t="str">
        <x:v>Moonshot: Kimi K3, модель</x:v>
      </x:c>
      <x:c r="R293" s="18" t="str">
        <x:v>https://huggingface.co/moonshotai/Kimi-K3</x:v>
      </x:c>
    </x:row>
    <x:row r="294" ht="44" customHeight="1">
      <x:c r="A294" s="10" t="str">
        <x:v>A4</x:v>
      </x:c>
      <x:c r="B294" s="10" t="str">
        <x:v>A4</x:v>
      </x:c>
      <x:c r="C294" s="11" t="str">
        <x:v>Запуск</x:v>
      </x:c>
      <x:c r="D294" s="11" t="str">
        <x:v>Установка и настройка оборудования</x:v>
      </x:c>
      <x:c r="E294" s="11" t="str">
        <x:v>Обновление firmware, ОС, драйверов, сеть, диски и мониторинг</x:v>
      </x:c>
      <x:c r="F294" s="14" t="n">
        <x:v>1</x:v>
      </x:c>
      <x:c r="G294" s="3" t="str">
        <x:v>усл</x:v>
      </x:c>
      <x:c r="H294" s="15" t="n">
        <x:v>3000</x:v>
      </x:c>
      <x:c r="I294" s="15" t="n">
        <x:v>12000</x:v>
      </x:c>
      <x:c r="J294" s="16" t="n">
        <x:f>IF(AND(ISNUMBER(F294),ISNUMBER(H294)),F294*H294,"")</x:f>
        <x:v>3000</x:v>
      </x:c>
      <x:c r="K294" s="16" t="n">
        <x:f>IF(AND(ISNUMBER(F294),ISNUMBER(I294)),F294*I294,"")</x:f>
        <x:v>12000</x:v>
      </x:c>
      <x:c r="L294" s="11" t="str">
        <x:v>Купить</x:v>
      </x:c>
      <x:c r="M294" s="11" t="str">
        <x:v>Фиксированная работа при покупке, без помесячного обслуживания.</x:v>
      </x:c>
      <x:c r="N294" s="11" t="str">
        <x:v>Бюджетная оценка на 03.10.2026. Источник подтверждает характеристики, а не цену.</x:v>
      </x:c>
      <x:c r="O294" s="11" t="str">
        <x:f>IF(C294="Опционально","Вне итога",IF(AND(ISNUMBER(F294),ISNUMBER(H294),ISNUMBER(I294),F294&gt;0,H294&gt;=0,I294&gt;=H294),"Цена учтена","Уточнить цену/количество"))</x:f>
        <x:v>Цена учтена</x:v>
      </x:c>
      <x:c r="P294" s="10"/>
      <x:c r="Q294" s="18" t="str">
        <x:v>Бюджетная оценка автора</x:v>
      </x:c>
      <x:c r="R294" s="18" t="str"/>
    </x:row>
    <x:row r="295" ht="44" customHeight="1">
      <x:c r="A295" s="10" t="str">
        <x:v>A4</x:v>
      </x:c>
      <x:c r="B295" s="10" t="str">
        <x:v>A4</x:v>
      </x:c>
      <x:c r="C295" s="11" t="str">
        <x:v>Запуск</x:v>
      </x:c>
      <x:c r="D295" s="11" t="str">
        <x:v>Загрузка и проверка модели</x:v>
      </x:c>
      <x:c r="E295" s="11" t="str">
        <x:v>Загрузка на локальные SSD, проверка файлов, подбор контекста, нагрузочный тест</x:v>
      </x:c>
      <x:c r="F295" s="14" t="n">
        <x:v>1</x:v>
      </x:c>
      <x:c r="G295" s="3" t="str">
        <x:v>усл</x:v>
      </x:c>
      <x:c r="H295" s="15" t="n">
        <x:v>3000</x:v>
      </x:c>
      <x:c r="I295" s="15" t="n">
        <x:v>12000</x:v>
      </x:c>
      <x:c r="J295" s="16" t="n">
        <x:f>IF(AND(ISNUMBER(F295),ISNUMBER(H295)),F295*H295,"")</x:f>
        <x:v>3000</x:v>
      </x:c>
      <x:c r="K295" s="16" t="n">
        <x:f>IF(AND(ISNUMBER(F295),ISNUMBER(I295)),F295*I295,"")</x:f>
        <x:v>12000</x:v>
      </x:c>
      <x:c r="L295" s="11" t="str">
        <x:v>Купить</x:v>
      </x:c>
      <x:c r="M295" s="11" t="str">
        <x:v>Проверить память, время первого ответа, токены/с, качество и восстановление после перезагрузки.</x:v>
      </x:c>
      <x:c r="N295" s="11" t="str">
        <x:v>Бюджетная оценка на 03.10.2026. Источник подтверждает характеристики, а не цену.</x:v>
      </x:c>
      <x:c r="O295" s="11" t="str">
        <x:f>IF(C295="Опционально","Вне итога",IF(AND(ISNUMBER(F295),ISNUMBER(H295),ISNUMBER(I295),F295&gt;0,H295&gt;=0,I295&gt;=H295),"Цена учтена","Уточнить цену/количество"))</x:f>
        <x:v>Цена учтена</x:v>
      </x:c>
      <x:c r="P295" s="10"/>
      <x:c r="Q295" s="18" t="str">
        <x:v>Бюджетная оценка автора</x:v>
      </x:c>
      <x:c r="R295" s="18" t="str"/>
    </x:row>
    <x:row r="296" ht="44" customHeight="1">
      <x:c r="A296" s="10" t="str">
        <x:v>A4</x:v>
      </x:c>
      <x:c r="B296" s="10" t="str">
        <x:v>A4</x:v>
      </x:c>
      <x:c r="C296" s="11" t="str">
        <x:v>Запуск</x:v>
      </x:c>
      <x:c r="D296" s="11" t="str">
        <x:v>Резервное копирование и документация</x:v>
      </x:c>
      <x:c r="E296" s="11" t="str">
        <x:v>Настроить копии, аварийное завершение и восстановление. Передать инструкцию</x:v>
      </x:c>
      <x:c r="F296" s="14" t="n">
        <x:v>1</x:v>
      </x:c>
      <x:c r="G296" s="3" t="str">
        <x:v>усл</x:v>
      </x:c>
      <x:c r="H296" s="15" t="n">
        <x:v>1500</x:v>
      </x:c>
      <x:c r="I296" s="15" t="n">
        <x:v>6000</x:v>
      </x:c>
      <x:c r="J296" s="16" t="n">
        <x:f>IF(AND(ISNUMBER(F296),ISNUMBER(H296)),F296*H296,"")</x:f>
        <x:v>1500</x:v>
      </x:c>
      <x:c r="K296" s="16" t="n">
        <x:f>IF(AND(ISNUMBER(F296),ISNUMBER(I296)),F296*I296,"")</x:f>
        <x:v>6000</x:v>
      </x:c>
      <x:c r="L296" s="11" t="str">
        <x:v>Купить</x:v>
      </x:c>
      <x:c r="M296" s="11" t="str"/>
      <x:c r="N296" s="11" t="str">
        <x:v>Бюджетная оценка на 03.10.2026. Источник подтверждает характеристики, а не цену.</x:v>
      </x:c>
      <x:c r="O296" s="11" t="str">
        <x:f>IF(C296="Опционально","Вне итога",IF(AND(ISNUMBER(F296),ISNUMBER(H296),ISNUMBER(I296),F296&gt;0,H296&gt;=0,I296&gt;=H296),"Цена учтена","Уточнить цену/количество"))</x:f>
        <x:v>Цена учтена</x:v>
      </x:c>
      <x:c r="P296" s="10"/>
      <x:c r="Q296" s="18" t="str">
        <x:v>Бюджетная оценка автора</x:v>
      </x:c>
      <x:c r="R296" s="18" t="str"/>
    </x:row>
    <x:row r="297" ht="61" customHeight="1">
      <x:c r="A297" s="10" t="str">
        <x:v>A5</x:v>
      </x:c>
      <x:c r="B297" s="10" t="str">
        <x:v>A5</x:v>
      </x:c>
      <x:c r="C297" s="11" t="str">
        <x:v>Оборудование</x:v>
      </x:c>
      <x:c r="D297" s="11" t="str">
        <x:v>Готовый сервер</x:v>
      </x:c>
      <x:c r="E297" s="11" t="str">
        <x:v>NVIDIA DGX H100, 8 ускорителей, полная комплектация</x:v>
      </x:c>
      <x:c r="F297" s="14" t="n">
        <x:v>4</x:v>
      </x:c>
      <x:c r="G297" s="3" t="str">
        <x:v>шт</x:v>
      </x:c>
      <x:c r="H297" s="15" t="n">
        <x:v>180000</x:v>
      </x:c>
      <x:c r="I297" s="15" t="n">
        <x:v>300000</x:v>
      </x:c>
      <x:c r="J297" s="16" t="n">
        <x:f>IF(AND(ISNUMBER(F297),ISNUMBER(H297)),F297*H297,"")</x:f>
        <x:v>720000</x:v>
      </x:c>
      <x:c r="K297" s="16" t="n">
        <x:f>IF(AND(ISNUMBER(F297),ISNUMBER(I297)),F297*I297,"")</x:f>
        <x:v>1200000</x:v>
      </x:c>
      <x:c r="L297" s="11" t="str">
        <x:v>Купить</x:v>
      </x:c>
      <x:c r="M297" s="11" t="str">
        <x:v>Покупать готовую систему. Память, процессоры, SSD и внутренние соединения ниже описаны как включённые.</x:v>
      </x:c>
      <x:c r="N297" s="11" t="str">
        <x:v>Диапазон оценки для DGX/OEM класса. Lenovo 15.06.2026: 8×B300 $785 606, 8×B200 $550 475, 8×H200 $397 802. Это цены другого OEM, не котировка DGX.</x:v>
      </x:c>
      <x:c r="O297" s="11" t="str">
        <x:f>IF(C297="Опционально","Вне итога",IF(AND(ISNUMBER(F297),ISNUMBER(H297),ISNUMBER(I297),F297&gt;0,H297&gt;=0,I297&gt;=H297),"Цена учтена","Уточнить цену/количество"))</x:f>
        <x:v>Цена учтена</x:v>
      </x:c>
      <x:c r="P297" s="10"/>
      <x:c r="Q297" s="18" t="str">
        <x:v>Lenovo: цены серверов, 15.06.2026</x:v>
      </x:c>
      <x:c r="R297" s="18" t="str">
        <x:v>https://lenovopress.lenovo.com/lp2368-on-premise-vs-cloud-generative-ai-total-cost-of-ownership-2026-edition</x:v>
      </x:c>
    </x:row>
    <x:row r="298" ht="44" customHeight="1">
      <x:c r="A298" s="10" t="str">
        <x:v>A5</x:v>
      </x:c>
      <x:c r="B298" s="10" t="str">
        <x:v>A5</x:v>
      </x:c>
      <x:c r="C298" s="11" t="str">
        <x:v>Оборудование</x:v>
      </x:c>
      <x:c r="D298" s="11" t="str">
        <x:v>Ускорители и их память</x:v>
      </x:c>
      <x:c r="E298" s="11" t="str">
        <x:v>H100 SXM, 80GB HBM каждый. Не отдельные PCIe-карты</x:v>
      </x:c>
      <x:c r="F298" s="14" t="n">
        <x:v>32</x:v>
      </x:c>
      <x:c r="G298" s="3" t="str">
        <x:v>шт</x:v>
      </x:c>
      <x:c r="H298" s="21" t="n">
        <x:v>0</x:v>
      </x:c>
      <x:c r="I298" s="21" t="n">
        <x:v>0</x:v>
      </x:c>
      <x:c r="J298" s="16" t="n">
        <x:f>IF(AND(ISNUMBER(F298),ISNUMBER(H298)),F298*H298,"")</x:f>
        <x:v>0</x:v>
      </x:c>
      <x:c r="K298" s="16" t="n">
        <x:f>IF(AND(ISNUMBER(F298),ISNUMBER(I298)),F298*I298,"")</x:f>
        <x:v>0</x:v>
      </x:c>
      <x:c r="L298" s="11" t="str">
        <x:v>В комплекте</x:v>
      </x:c>
      <x:c r="M298" s="11" t="str"/>
      <x:c r="N298" s="11" t="str">
        <x:v>Включено в цену основного комплекта. Доплата $0.</x:v>
      </x:c>
      <x:c r="O298" s="11" t="str">
        <x:f>IF(C298="Опционально","Вне итога",IF(AND(ISNUMBER(F298),ISNUMBER(H298),ISNUMBER(I298),F298&gt;0,H298&gt;=0,I298&gt;=H298),"Цена учтена","Уточнить цену/количество"))</x:f>
        <x:v>Цена учтена</x:v>
      </x:c>
      <x:c r="P298" s="10"/>
      <x:c r="Q298" s="18" t="str">
        <x:v>NVIDIA: комплект DGX H100/H200</x:v>
      </x:c>
      <x:c r="R298" s="18" t="str">
        <x:v>https://docs.nvidia.com/dgx/dgxh100-user-guide/introduction-to-dgxh100.html</x:v>
      </x:c>
    </x:row>
    <x:row r="299" ht="44" customHeight="1">
      <x:c r="A299" s="10" t="str">
        <x:v>A5</x:v>
      </x:c>
      <x:c r="B299" s="10" t="str">
        <x:v>A5</x:v>
      </x:c>
      <x:c r="C299" s="11" t="str">
        <x:v>Оборудование</x:v>
      </x:c>
      <x:c r="D299" s="11" t="str">
        <x:v>Процессоры</x:v>
      </x:c>
      <x:c r="E299" s="11" t="str">
        <x:v>2×Intel Xeon Platinum 8480C на узел</x:v>
      </x:c>
      <x:c r="F299" s="14" t="n">
        <x:v>8</x:v>
      </x:c>
      <x:c r="G299" s="3" t="str">
        <x:v>шт</x:v>
      </x:c>
      <x:c r="H299" s="21" t="n">
        <x:v>0</x:v>
      </x:c>
      <x:c r="I299" s="21" t="n">
        <x:v>0</x:v>
      </x:c>
      <x:c r="J299" s="16" t="n">
        <x:f>IF(AND(ISNUMBER(F299),ISNUMBER(H299)),F299*H299,"")</x:f>
        <x:v>0</x:v>
      </x:c>
      <x:c r="K299" s="16" t="n">
        <x:f>IF(AND(ISNUMBER(F299),ISNUMBER(I299)),F299*I299,"")</x:f>
        <x:v>0</x:v>
      </x:c>
      <x:c r="L299" s="11" t="str">
        <x:v>В комплекте</x:v>
      </x:c>
      <x:c r="M299" s="11" t="str"/>
      <x:c r="N299" s="11" t="str">
        <x:v>Включено в цену основного комплекта. Доплата $0.</x:v>
      </x:c>
      <x:c r="O299" s="11" t="str">
        <x:f>IF(C299="Опционально","Вне итога",IF(AND(ISNUMBER(F299),ISNUMBER(H299),ISNUMBER(I299),F299&gt;0,H299&gt;=0,I299&gt;=H299),"Цена учтена","Уточнить цену/количество"))</x:f>
        <x:v>Цена учтена</x:v>
      </x:c>
      <x:c r="P299" s="10"/>
      <x:c r="Q299" s="18" t="str">
        <x:v>NVIDIA: комплект DGX H100/H200</x:v>
      </x:c>
      <x:c r="R299" s="18" t="str">
        <x:v>https://docs.nvidia.com/dgx/dgxh100-user-guide/introduction-to-dgxh100.html</x:v>
      </x:c>
    </x:row>
    <x:row r="300" ht="44" customHeight="1">
      <x:c r="A300" s="10" t="str">
        <x:v>A5</x:v>
      </x:c>
      <x:c r="B300" s="10" t="str">
        <x:v>A5</x:v>
      </x:c>
      <x:c r="C300" s="11" t="str">
        <x:v>Оборудование</x:v>
      </x:c>
      <x:c r="D300" s="11" t="str">
        <x:v>Оперативная память сервера</x:v>
      </x:c>
      <x:c r="E300" s="11" t="str">
        <x:v>2TB DDR5 на узел, заполнение и модули по OEM</x:v>
      </x:c>
      <x:c r="F300" s="14" t="n">
        <x:v>4</x:v>
      </x:c>
      <x:c r="G300" s="3" t="str">
        <x:v>к-т</x:v>
      </x:c>
      <x:c r="H300" s="21" t="n">
        <x:v>0</x:v>
      </x:c>
      <x:c r="I300" s="21" t="n">
        <x:v>0</x:v>
      </x:c>
      <x:c r="J300" s="16" t="n">
        <x:f>IF(AND(ISNUMBER(F300),ISNUMBER(H300)),F300*H300,"")</x:f>
        <x:v>0</x:v>
      </x:c>
      <x:c r="K300" s="16" t="n">
        <x:f>IF(AND(ISNUMBER(F300),ISNUMBER(I300)),F300*I300,"")</x:f>
        <x:v>0</x:v>
      </x:c>
      <x:c r="L300" s="11" t="str">
        <x:v>В комплекте</x:v>
      </x:c>
      <x:c r="M300" s="11" t="str"/>
      <x:c r="N300" s="11" t="str">
        <x:v>Включено в цену основного комплекта. Доплата $0.</x:v>
      </x:c>
      <x:c r="O300" s="11" t="str">
        <x:f>IF(C300="Опционально","Вне итога",IF(AND(ISNUMBER(F300),ISNUMBER(H300),ISNUMBER(I300),F300&gt;0,H300&gt;=0,I300&gt;=H300),"Цена учтена","Уточнить цену/количество"))</x:f>
        <x:v>Цена учтена</x:v>
      </x:c>
      <x:c r="P300" s="10"/>
      <x:c r="Q300" s="18" t="str">
        <x:v>NVIDIA: комплект DGX H100/H200</x:v>
      </x:c>
      <x:c r="R300" s="18" t="str">
        <x:v>https://docs.nvidia.com/dgx/dgxh100-user-guide/introduction-to-dgxh100.html</x:v>
      </x:c>
    </x:row>
    <x:row r="301" ht="44" customHeight="1">
      <x:c r="A301" s="10" t="str">
        <x:v>A5</x:v>
      </x:c>
      <x:c r="B301" s="10" t="str">
        <x:v>A5</x:v>
      </x:c>
      <x:c r="C301" s="11" t="str">
        <x:v>Оборудование</x:v>
      </x:c>
      <x:c r="D301" s="11" t="str">
        <x:v>Загрузочные SSD</x:v>
      </x:c>
      <x:c r="E301" s="11" t="str">
        <x:v>2×1.92TB на узел, зеркальная загрузка</x:v>
      </x:c>
      <x:c r="F301" s="14" t="n">
        <x:v>8</x:v>
      </x:c>
      <x:c r="G301" s="3" t="str">
        <x:v>шт</x:v>
      </x:c>
      <x:c r="H301" s="21" t="n">
        <x:v>0</x:v>
      </x:c>
      <x:c r="I301" s="21" t="n">
        <x:v>0</x:v>
      </x:c>
      <x:c r="J301" s="16" t="n">
        <x:f>IF(AND(ISNUMBER(F301),ISNUMBER(H301)),F301*H301,"")</x:f>
        <x:v>0</x:v>
      </x:c>
      <x:c r="K301" s="16" t="n">
        <x:f>IF(AND(ISNUMBER(F301),ISNUMBER(I301)),F301*I301,"")</x:f>
        <x:v>0</x:v>
      </x:c>
      <x:c r="L301" s="11" t="str">
        <x:v>В комплекте</x:v>
      </x:c>
      <x:c r="M301" s="11" t="str"/>
      <x:c r="N301" s="11" t="str">
        <x:v>Включено в цену основного комплекта. Доплата $0.</x:v>
      </x:c>
      <x:c r="O301" s="11" t="str">
        <x:f>IF(C301="Опционально","Вне итога",IF(AND(ISNUMBER(F301),ISNUMBER(H301),ISNUMBER(I301),F301&gt;0,H301&gt;=0,I301&gt;=H301),"Цена учтена","Уточнить цену/количество"))</x:f>
        <x:v>Цена учтена</x:v>
      </x:c>
      <x:c r="P301" s="10"/>
      <x:c r="Q301" s="18" t="str">
        <x:v>NVIDIA: комплект DGX H100/H200</x:v>
      </x:c>
      <x:c r="R301" s="18" t="str">
        <x:v>https://docs.nvidia.com/dgx/dgxh100-user-guide/introduction-to-dgxh100.html</x:v>
      </x:c>
    </x:row>
    <x:row r="302" ht="44" customHeight="1">
      <x:c r="A302" s="10" t="str">
        <x:v>A5</x:v>
      </x:c>
      <x:c r="B302" s="10" t="str">
        <x:v>A5</x:v>
      </x:c>
      <x:c r="C302" s="11" t="str">
        <x:v>Оборудование</x:v>
      </x:c>
      <x:c r="D302" s="11" t="str">
        <x:v>SSD для данных и моделей</x:v>
      </x:c>
      <x:c r="E302" s="11" t="str">
        <x:v>8×3.84TB NVMe на узел</x:v>
      </x:c>
      <x:c r="F302" s="14" t="n">
        <x:v>32</x:v>
      </x:c>
      <x:c r="G302" s="3" t="str">
        <x:v>шт</x:v>
      </x:c>
      <x:c r="H302" s="21" t="n">
        <x:v>0</x:v>
      </x:c>
      <x:c r="I302" s="21" t="n">
        <x:v>0</x:v>
      </x:c>
      <x:c r="J302" s="16" t="n">
        <x:f>IF(AND(ISNUMBER(F302),ISNUMBER(H302)),F302*H302,"")</x:f>
        <x:v>0</x:v>
      </x:c>
      <x:c r="K302" s="16" t="n">
        <x:f>IF(AND(ISNUMBER(F302),ISNUMBER(I302)),F302*I302,"")</x:f>
        <x:v>0</x:v>
      </x:c>
      <x:c r="L302" s="11" t="str">
        <x:v>В комплекте</x:v>
      </x:c>
      <x:c r="M302" s="11" t="str"/>
      <x:c r="N302" s="11" t="str">
        <x:v>Включено в цену основного комплекта. Доплата $0.</x:v>
      </x:c>
      <x:c r="O302" s="11" t="str">
        <x:f>IF(C302="Опционально","Вне итога",IF(AND(ISNUMBER(F302),ISNUMBER(H302),ISNUMBER(I302),F302&gt;0,H302&gt;=0,I302&gt;=H302),"Цена учтена","Уточнить цену/количество"))</x:f>
        <x:v>Цена учтена</x:v>
      </x:c>
      <x:c r="P302" s="10"/>
      <x:c r="Q302" s="18" t="str">
        <x:v>NVIDIA: комплект DGX H100/H200</x:v>
      </x:c>
      <x:c r="R302" s="18" t="str">
        <x:v>https://docs.nvidia.com/dgx/dgxh100-user-guide/introduction-to-dgxh100.html</x:v>
      </x:c>
    </x:row>
    <x:row r="303" ht="44" customHeight="1">
      <x:c r="A303" s="10" t="str">
        <x:v>A5</x:v>
      </x:c>
      <x:c r="B303" s="10" t="str">
        <x:v>A5</x:v>
      </x:c>
      <x:c r="C303" s="11" t="str">
        <x:v>Оборудование</x:v>
      </x:c>
      <x:c r="D303" s="11" t="str">
        <x:v>NVSwitch и внутренние соединения</x:v>
      </x:c>
      <x:c r="E303" s="11" t="str">
        <x:v>4 NVSwitch на узел, NVLink, платы и шлейфы</x:v>
      </x:c>
      <x:c r="F303" s="14" t="n">
        <x:v>4</x:v>
      </x:c>
      <x:c r="G303" s="3" t="str">
        <x:v>к-т</x:v>
      </x:c>
      <x:c r="H303" s="21" t="n">
        <x:v>0</x:v>
      </x:c>
      <x:c r="I303" s="21" t="n">
        <x:v>0</x:v>
      </x:c>
      <x:c r="J303" s="16" t="n">
        <x:f>IF(AND(ISNUMBER(F303),ISNUMBER(H303)),F303*H303,"")</x:f>
        <x:v>0</x:v>
      </x:c>
      <x:c r="K303" s="16" t="n">
        <x:f>IF(AND(ISNUMBER(F303),ISNUMBER(I303)),F303*I303,"")</x:f>
        <x:v>0</x:v>
      </x:c>
      <x:c r="L303" s="11" t="str">
        <x:v>В комплекте</x:v>
      </x:c>
      <x:c r="M303" s="11" t="str"/>
      <x:c r="N303" s="11" t="str">
        <x:v>Включено в цену основного комплекта. Доплата $0.</x:v>
      </x:c>
      <x:c r="O303" s="11" t="str">
        <x:f>IF(C303="Опционально","Вне итога",IF(AND(ISNUMBER(F303),ISNUMBER(H303),ISNUMBER(I303),F303&gt;0,H303&gt;=0,I303&gt;=H303),"Цена учтена","Уточнить цену/количество"))</x:f>
        <x:v>Цена учтена</x:v>
      </x:c>
      <x:c r="P303" s="10"/>
      <x:c r="Q303" s="18" t="str">
        <x:v>NVIDIA: комплект DGX H100/H200</x:v>
      </x:c>
      <x:c r="R303" s="18" t="str">
        <x:v>https://docs.nvidia.com/dgx/dgxh100-user-guide/introduction-to-dgxh100.html</x:v>
      </x:c>
    </x:row>
    <x:row r="304" ht="44" customHeight="1">
      <x:c r="A304" s="10" t="str">
        <x:v>A5</x:v>
      </x:c>
      <x:c r="B304" s="10" t="str">
        <x:v>A5</x:v>
      </x:c>
      <x:c r="C304" s="11" t="str">
        <x:v>Оборудование</x:v>
      </x:c>
      <x:c r="D304" s="11" t="str">
        <x:v>Сетевая часть для обмена</x:v>
      </x:c>
      <x:c r="E304" s="11" t="str">
        <x:v>8×ConnectX-7 на узел. Разъёмы по DGX</x:v>
      </x:c>
      <x:c r="F304" s="14" t="n">
        <x:v>32</x:v>
      </x:c>
      <x:c r="G304" s="3" t="str">
        <x:v>порт</x:v>
      </x:c>
      <x:c r="H304" s="21" t="n">
        <x:v>0</x:v>
      </x:c>
      <x:c r="I304" s="21" t="n">
        <x:v>0</x:v>
      </x:c>
      <x:c r="J304" s="16" t="n">
        <x:f>IF(AND(ISNUMBER(F304),ISNUMBER(H304)),F304*H304,"")</x:f>
        <x:v>0</x:v>
      </x:c>
      <x:c r="K304" s="16" t="n">
        <x:f>IF(AND(ISNUMBER(F304),ISNUMBER(I304)),F304*I304,"")</x:f>
        <x:v>0</x:v>
      </x:c>
      <x:c r="L304" s="11" t="str">
        <x:v>В комплекте</x:v>
      </x:c>
      <x:c r="M304" s="11" t="str"/>
      <x:c r="N304" s="11" t="str">
        <x:v>Включено в цену основного комплекта. Доплата $0.</x:v>
      </x:c>
      <x:c r="O304" s="11" t="str">
        <x:f>IF(C304="Опционально","Вне итога",IF(AND(ISNUMBER(F304),ISNUMBER(H304),ISNUMBER(I304),F304&gt;0,H304&gt;=0,I304&gt;=H304),"Цена учтена","Уточнить цену/количество"))</x:f>
        <x:v>Цена учтена</x:v>
      </x:c>
      <x:c r="P304" s="10"/>
      <x:c r="Q304" s="18" t="str">
        <x:v>NVIDIA: комплект DGX H100/H200</x:v>
      </x:c>
      <x:c r="R304" s="18" t="str">
        <x:v>https://docs.nvidia.com/dgx/dgxh100-user-guide/introduction-to-dgxh100.html</x:v>
      </x:c>
    </x:row>
    <x:row r="305" ht="44" customHeight="1">
      <x:c r="A305" s="10" t="str">
        <x:v>A5</x:v>
      </x:c>
      <x:c r="B305" s="10" t="str">
        <x:v>A5</x:v>
      </x:c>
      <x:c r="C305" s="11" t="str">
        <x:v>Оборудование</x:v>
      </x:c>
      <x:c r="D305" s="11" t="str">
        <x:v>Сеть хранения и управления</x:v>
      </x:c>
      <x:c r="E305" s="11" t="str">
        <x:v>2 dual-port ConnectX-7, 10GbE RJ45 ОС, 1GbE BMC</x:v>
      </x:c>
      <x:c r="F305" s="14" t="n">
        <x:v>4</x:v>
      </x:c>
      <x:c r="G305" s="3" t="str">
        <x:v>к-т</x:v>
      </x:c>
      <x:c r="H305" s="21" t="n">
        <x:v>0</x:v>
      </x:c>
      <x:c r="I305" s="21" t="n">
        <x:v>0</x:v>
      </x:c>
      <x:c r="J305" s="16" t="n">
        <x:f>IF(AND(ISNUMBER(F305),ISNUMBER(H305)),F305*H305,"")</x:f>
        <x:v>0</x:v>
      </x:c>
      <x:c r="K305" s="16" t="n">
        <x:f>IF(AND(ISNUMBER(F305),ISNUMBER(I305)),F305*I305,"")</x:f>
        <x:v>0</x:v>
      </x:c>
      <x:c r="L305" s="11" t="str">
        <x:v>В комплекте</x:v>
      </x:c>
      <x:c r="M305" s="11" t="str"/>
      <x:c r="N305" s="11" t="str">
        <x:v>Включено в цену основного комплекта. Доплата $0.</x:v>
      </x:c>
      <x:c r="O305" s="11" t="str">
        <x:f>IF(C305="Опционально","Вне итога",IF(AND(ISNUMBER(F305),ISNUMBER(H305),ISNUMBER(I305),F305&gt;0,H305&gt;=0,I305&gt;=H305),"Цена учтена","Уточнить цену/количество"))</x:f>
        <x:v>Цена учтена</x:v>
      </x:c>
      <x:c r="P305" s="10"/>
      <x:c r="Q305" s="18" t="str">
        <x:v>NVIDIA: комплект DGX H100/H200</x:v>
      </x:c>
      <x:c r="R305" s="18" t="str">
        <x:v>https://docs.nvidia.com/dgx/dgxh100-user-guide/introduction-to-dgxh100.html</x:v>
      </x:c>
    </x:row>
    <x:row r="306" ht="44" customHeight="1">
      <x:c r="A306" s="10" t="str">
        <x:v>A5</x:v>
      </x:c>
      <x:c r="B306" s="10" t="str">
        <x:v>A5</x:v>
      </x:c>
      <x:c r="C306" s="11" t="str">
        <x:v>Оборудование</x:v>
      </x:c>
      <x:c r="D306" s="11" t="str">
        <x:v>Блоки питания</x:v>
      </x:c>
      <x:c r="E306" s="11" t="str">
        <x:v>6 OEM блоков на узел</x:v>
      </x:c>
      <x:c r="F306" s="14" t="n">
        <x:v>24</x:v>
      </x:c>
      <x:c r="G306" s="3" t="str">
        <x:v>шт</x:v>
      </x:c>
      <x:c r="H306" s="21" t="n">
        <x:v>0</x:v>
      </x:c>
      <x:c r="I306" s="21" t="n">
        <x:v>0</x:v>
      </x:c>
      <x:c r="J306" s="16" t="n">
        <x:f>IF(AND(ISNUMBER(F306),ISNUMBER(H306)),F306*H306,"")</x:f>
        <x:v>0</x:v>
      </x:c>
      <x:c r="K306" s="16" t="n">
        <x:f>IF(AND(ISNUMBER(F306),ISNUMBER(I306)),F306*I306,"")</x:f>
        <x:v>0</x:v>
      </x:c>
      <x:c r="L306" s="11" t="str">
        <x:v>В комплекте</x:v>
      </x:c>
      <x:c r="M306" s="11" t="str"/>
      <x:c r="N306" s="11" t="str">
        <x:v>Включено в цену основного комплекта. Доплата $0.</x:v>
      </x:c>
      <x:c r="O306" s="11" t="str">
        <x:f>IF(C306="Опционально","Вне итога",IF(AND(ISNUMBER(F306),ISNUMBER(H306),ISNUMBER(I306),F306&gt;0,H306&gt;=0,I306&gt;=H306),"Цена учтена","Уточнить цену/количество"))</x:f>
        <x:v>Цена учтена</x:v>
      </x:c>
      <x:c r="P306" s="10"/>
      <x:c r="Q306" s="18" t="str">
        <x:v>NVIDIA: комплект DGX H100/H200</x:v>
      </x:c>
      <x:c r="R306" s="18" t="str">
        <x:v>https://docs.nvidia.com/dgx/dgxh100-user-guide/introduction-to-dgxh100.html</x:v>
      </x:c>
    </x:row>
    <x:row r="307" ht="44" customHeight="1">
      <x:c r="A307" s="10" t="str">
        <x:v>A5</x:v>
      </x:c>
      <x:c r="B307" s="10" t="str">
        <x:v>A5</x:v>
      </x:c>
      <x:c r="C307" s="11" t="str">
        <x:v>Оборудование</x:v>
      </x:c>
      <x:c r="D307" s="11" t="str">
        <x:v>Шнуры питания сервера</x:v>
      </x:c>
      <x:c r="E307" s="11" t="str">
        <x:v>6 OEM фиксируемых шнуров на узел, согласовать с PDU</x:v>
      </x:c>
      <x:c r="F307" s="14" t="n">
        <x:v>24</x:v>
      </x:c>
      <x:c r="G307" s="3" t="str">
        <x:v>шт</x:v>
      </x:c>
      <x:c r="H307" s="21" t="n">
        <x:v>0</x:v>
      </x:c>
      <x:c r="I307" s="21" t="n">
        <x:v>0</x:v>
      </x:c>
      <x:c r="J307" s="16" t="n">
        <x:f>IF(AND(ISNUMBER(F307),ISNUMBER(H307)),F307*H307,"")</x:f>
        <x:v>0</x:v>
      </x:c>
      <x:c r="K307" s="16" t="n">
        <x:f>IF(AND(ISNUMBER(F307),ISNUMBER(I307)),F307*I307,"")</x:f>
        <x:v>0</x:v>
      </x:c>
      <x:c r="L307" s="11" t="str">
        <x:v>В комплекте</x:v>
      </x:c>
      <x:c r="M307" s="11" t="str">
        <x:v>Производитель комплектует шнуры. Внешние розетки/PDU посчитаны отдельно.</x:v>
      </x:c>
      <x:c r="N307" s="11" t="str">
        <x:v>Включено в цену основного комплекта. Доплата $0.</x:v>
      </x:c>
      <x:c r="O307" s="11" t="str">
        <x:f>IF(C307="Опционально","Вне итога",IF(AND(ISNUMBER(F307),ISNUMBER(H307),ISNUMBER(I307),F307&gt;0,H307&gt;=0,I307&gt;=H307),"Цена учтена","Уточнить цену/количество"))</x:f>
        <x:v>Цена учтена</x:v>
      </x:c>
      <x:c r="P307" s="10"/>
      <x:c r="Q307" s="18" t="str">
        <x:v>NVIDIA: комплект DGX H100/H200</x:v>
      </x:c>
      <x:c r="R307" s="18" t="str">
        <x:v>https://docs.nvidia.com/dgx/dgxh100-user-guide/introduction-to-dgxh100.html</x:v>
      </x:c>
    </x:row>
    <x:row r="308" ht="44" customHeight="1">
      <x:c r="A308" s="10" t="str">
        <x:v>A5</x:v>
      </x:c>
      <x:c r="B308" s="10" t="str">
        <x:v>A5</x:v>
      </x:c>
      <x:c r="C308" s="11" t="str">
        <x:v>Оборудование</x:v>
      </x:c>
      <x:c r="D308" s="11" t="str">
        <x:v>Корпус, охлаждение и крепление</x:v>
      </x:c>
      <x:c r="E308" s="11" t="str">
        <x:v>8U, вентиляторы, радиаторы, OEM рельсы</x:v>
      </x:c>
      <x:c r="F308" s="14" t="n">
        <x:v>4</x:v>
      </x:c>
      <x:c r="G308" s="3" t="str">
        <x:v>к-т</x:v>
      </x:c>
      <x:c r="H308" s="21" t="n">
        <x:v>0</x:v>
      </x:c>
      <x:c r="I308" s="21" t="n">
        <x:v>0</x:v>
      </x:c>
      <x:c r="J308" s="16" t="n">
        <x:f>IF(AND(ISNUMBER(F308),ISNUMBER(H308)),F308*H308,"")</x:f>
        <x:v>0</x:v>
      </x:c>
      <x:c r="K308" s="16" t="n">
        <x:f>IF(AND(ISNUMBER(F308),ISNUMBER(I308)),F308*I308,"")</x:f>
        <x:v>0</x:v>
      </x:c>
      <x:c r="L308" s="11" t="str">
        <x:v>В комплекте</x:v>
      </x:c>
      <x:c r="M308" s="11" t="str"/>
      <x:c r="N308" s="11" t="str">
        <x:v>Включено в цену основного комплекта. Доплата $0.</x:v>
      </x:c>
      <x:c r="O308" s="11" t="str">
        <x:f>IF(C308="Опционально","Вне итога",IF(AND(ISNUMBER(F308),ISNUMBER(H308),ISNUMBER(I308),F308&gt;0,H308&gt;=0,I308&gt;=H308),"Цена учтена","Уточнить цену/количество"))</x:f>
        <x:v>Цена учтена</x:v>
      </x:c>
      <x:c r="P308" s="10"/>
      <x:c r="Q308" s="18" t="str">
        <x:v>NVIDIA: комплект DGX H100/H200</x:v>
      </x:c>
      <x:c r="R308" s="18" t="str">
        <x:v>https://docs.nvidia.com/dgx/dgxh100-user-guide/introduction-to-dgxh100.html</x:v>
      </x:c>
    </x:row>
    <x:row r="309" ht="44" customHeight="1">
      <x:c r="A309" s="10" t="str">
        <x:v>A5</x:v>
      </x:c>
      <x:c r="B309" s="10" t="str">
        <x:v>A5</x:v>
      </x:c>
      <x:c r="C309" s="11" t="str">
        <x:v>Оборудование</x:v>
      </x:c>
      <x:c r="D309" s="11" t="str">
        <x:v>Гарантия базового комплекта</x:v>
      </x:c>
      <x:c r="E309" s="11" t="str">
        <x:v>Срок, выездной ремонт и регион уточнить в заказе</x:v>
      </x:c>
      <x:c r="F309" s="14" t="n">
        <x:v>4</x:v>
      </x:c>
      <x:c r="G309" s="3" t="str">
        <x:v>к-т</x:v>
      </x:c>
      <x:c r="H309" s="21" t="n">
        <x:v>0</x:v>
      </x:c>
      <x:c r="I309" s="21" t="n">
        <x:v>0</x:v>
      </x:c>
      <x:c r="J309" s="16" t="n">
        <x:f>IF(AND(ISNUMBER(F309),ISNUMBER(H309)),F309*H309,"")</x:f>
        <x:v>0</x:v>
      </x:c>
      <x:c r="K309" s="16" t="n">
        <x:f>IF(AND(ISNUMBER(F309),ISNUMBER(I309)),F309*I309,"")</x:f>
        <x:v>0</x:v>
      </x:c>
      <x:c r="L309" s="11" t="str">
        <x:v>В комплекте</x:v>
      </x:c>
      <x:c r="M309" s="11" t="str">
        <x:v>Проверить наличие гарантии в итоговой цене. Продление отдельно не рассчитано.</x:v>
      </x:c>
      <x:c r="N309" s="11" t="str">
        <x:v>Включено в цену основного комплекта. Доплата $0.</x:v>
      </x:c>
      <x:c r="O309" s="11" t="str">
        <x:f>IF(C309="Опционально","Вне итога",IF(AND(ISNUMBER(F309),ISNUMBER(H309),ISNUMBER(I309),F309&gt;0,H309&gt;=0,I309&gt;=H309),"Цена учтена","Уточнить цену/количество"))</x:f>
        <x:v>Цена учтена</x:v>
      </x:c>
      <x:c r="P309" s="10"/>
      <x:c r="Q309" s="18" t="str">
        <x:v>NVIDIA: комплект DGX H100/H200</x:v>
      </x:c>
      <x:c r="R309" s="18" t="str">
        <x:v>https://docs.nvidia.com/dgx/dgxh100-user-guide/introduction-to-dgxh100.html</x:v>
      </x:c>
    </x:row>
    <x:row r="310" ht="44" customHeight="1">
      <x:c r="A310" s="10" t="str">
        <x:v>A5</x:v>
      </x:c>
      <x:c r="B310" s="10" t="str">
        <x:v>A5</x:v>
      </x:c>
      <x:c r="C310" s="11" t="str">
        <x:v>Оборудование</x:v>
      </x:c>
      <x:c r="D310" s="11" t="str">
        <x:v>Коммутатор обычной сети</x:v>
      </x:c>
      <x:c r="E310" s="11" t="str">
        <x:v>8×RJ45 1/2.5/5/10GbE, управляемый. При &gt;6 узлах: 24 порта</x:v>
      </x:c>
      <x:c r="F310" s="14" t="n">
        <x:v>1</x:v>
      </x:c>
      <x:c r="G310" s="3" t="str">
        <x:v>шт</x:v>
      </x:c>
      <x:c r="H310" s="15" t="n">
        <x:v>650</x:v>
      </x:c>
      <x:c r="I310" s="15" t="n">
        <x:v>1600</x:v>
      </x:c>
      <x:c r="J310" s="16" t="n">
        <x:f>IF(AND(ISNUMBER(F310),ISNUMBER(H310)),F310*H310,"")</x:f>
        <x:v>650</x:v>
      </x:c>
      <x:c r="K310" s="16" t="n">
        <x:f>IF(AND(ISNUMBER(F310),ISNUMBER(I310)),F310*I310,"")</x:f>
        <x:v>1600</x:v>
      </x:c>
      <x:c r="L310" s="11" t="str">
        <x:v>Купить</x:v>
      </x:c>
      <x:c r="M310" s="11" t="str">
        <x:v>Управление, загрузка файлов, резервные копии. Использовать Ethernet ОС, а не BMC.</x:v>
      </x:c>
      <x:c r="N310" s="11" t="str">
        <x:v>Бюджетная оценка на 03.10.2026. Источник подтверждает характеристики, а не цену.</x:v>
      </x:c>
      <x:c r="O310" s="11" t="str">
        <x:f>IF(C310="Опционально","Вне итога",IF(AND(ISNUMBER(F310),ISNUMBER(H310),ISNUMBER(I310),F310&gt;0,H310&gt;=0,I310&gt;=H310),"Цена учтена","Уточнить цену/количество"))</x:f>
        <x:v>Цена учтена</x:v>
      </x:c>
      <x:c r="P310" s="10"/>
      <x:c r="Q310" s="18" t="str">
        <x:v>Бюджетная оценка автора</x:v>
      </x:c>
      <x:c r="R310" s="18" t="str"/>
    </x:row>
    <x:row r="311" ht="44" customHeight="1">
      <x:c r="A311" s="10" t="str">
        <x:v>A5</x:v>
      </x:c>
      <x:c r="B311" s="10" t="str">
        <x:v>A5</x:v>
      </x:c>
      <x:c r="C311" s="11" t="str">
        <x:v>Оборудование</x:v>
      </x:c>
      <x:c r="D311" s="11" t="str">
        <x:v>Сетевой шлюз</x:v>
      </x:c>
      <x:c r="E311" s="11" t="str">
        <x:v>Проводной маршрутизатор с межсетевым экраном, ≥1GbE</x:v>
      </x:c>
      <x:c r="F311" s="14" t="n">
        <x:v>1</x:v>
      </x:c>
      <x:c r="G311" s="3" t="str">
        <x:v>шт</x:v>
      </x:c>
      <x:c r="H311" s="15" t="n">
        <x:v>150</x:v>
      </x:c>
      <x:c r="I311" s="15" t="n">
        <x:v>500</x:v>
      </x:c>
      <x:c r="J311" s="16" t="n">
        <x:f>IF(AND(ISNUMBER(F311),ISNUMBER(H311)),F311*H311,"")</x:f>
        <x:v>150</x:v>
      </x:c>
      <x:c r="K311" s="16" t="n">
        <x:f>IF(AND(ISNUMBER(F311),ISNUMBER(I311)),F311*I311,"")</x:f>
        <x:v>500</x:v>
      </x:c>
      <x:c r="L311" s="11" t="str">
        <x:v>Купить</x:v>
      </x:c>
      <x:c r="M311" s="11" t="str">
        <x:v>Подключение к локальной сети. Плата за связь не включена.</x:v>
      </x:c>
      <x:c r="N311" s="11" t="str">
        <x:v>Бюджетная оценка на 03.10.2026. Источник подтверждает характеристики, а не цену.</x:v>
      </x:c>
      <x:c r="O311" s="11" t="str">
        <x:f>IF(C311="Опционально","Вне итога",IF(AND(ISNUMBER(F311),ISNUMBER(H311),ISNUMBER(I311),F311&gt;0,H311&gt;=0,I311&gt;=H311),"Цена учтена","Уточнить цену/количество"))</x:f>
        <x:v>Цена учтена</x:v>
      </x:c>
      <x:c r="P311" s="10"/>
      <x:c r="Q311" s="18" t="str">
        <x:v>Бюджетная оценка автора</x:v>
      </x:c>
      <x:c r="R311" s="18" t="str"/>
    </x:row>
    <x:row r="312" ht="44" customHeight="1">
      <x:c r="A312" s="10" t="str">
        <x:v>A5</x:v>
      </x:c>
      <x:c r="B312" s="10" t="str">
        <x:v>A5</x:v>
      </x:c>
      <x:c r="C312" s="11" t="str">
        <x:v>Оборудование</x:v>
      </x:c>
      <x:c r="D312" s="11" t="str">
        <x:v>Резервное хранилище</x:v>
      </x:c>
      <x:c r="E312" s="11" t="str">
        <x:v>NAS 4 отсека, 10GbE, RAM ≥16GB, диски отдельно</x:v>
      </x:c>
      <x:c r="F312" s="14" t="n">
        <x:v>1</x:v>
      </x:c>
      <x:c r="G312" s="3" t="str">
        <x:v>шт</x:v>
      </x:c>
      <x:c r="H312" s="15" t="n">
        <x:v>1100</x:v>
      </x:c>
      <x:c r="I312" s="15" t="n">
        <x:v>2600</x:v>
      </x:c>
      <x:c r="J312" s="16" t="n">
        <x:f>IF(AND(ISNUMBER(F312),ISNUMBER(H312)),F312*H312,"")</x:f>
        <x:v>1100</x:v>
      </x:c>
      <x:c r="K312" s="16" t="n">
        <x:f>IF(AND(ISNUMBER(F312),ISNUMBER(I312)),F312*I312,"")</x:f>
        <x:v>2600</x:v>
      </x:c>
      <x:c r="L312" s="11" t="str">
        <x:v>Купить</x:v>
      </x:c>
      <x:c r="M312" s="11" t="str">
        <x:v>Копии настроек, данных и контрольных точек. Основной сервер не считается резервной копией.</x:v>
      </x:c>
      <x:c r="N312" s="11" t="str">
        <x:v>Бюджетная оценка на 03.10.2026. Источник подтверждает характеристики, а не цену.</x:v>
      </x:c>
      <x:c r="O312" s="11" t="str">
        <x:f>IF(C312="Опционально","Вне итога",IF(AND(ISNUMBER(F312),ISNUMBER(H312),ISNUMBER(I312),F312&gt;0,H312&gt;=0,I312&gt;=H312),"Цена учтена","Уточнить цену/количество"))</x:f>
        <x:v>Цена учтена</x:v>
      </x:c>
      <x:c r="P312" s="10"/>
      <x:c r="Q312" s="18" t="str">
        <x:v>Бюджетная оценка автора</x:v>
      </x:c>
      <x:c r="R312" s="18" t="str"/>
    </x:row>
    <x:row r="313" ht="44" customHeight="1">
      <x:c r="A313" s="10" t="str">
        <x:v>A5</x:v>
      </x:c>
      <x:c r="B313" s="10" t="str">
        <x:v>A5</x:v>
      </x:c>
      <x:c r="C313" s="11" t="str">
        <x:v>Оборудование</x:v>
      </x:c>
      <x:c r="D313" s="11" t="str">
        <x:v>Диски резервного хранилища</x:v>
      </x:c>
      <x:c r="E313" s="11" t="str">
        <x:v>4×12TB NAS/enterprise HDD. RAID6: около 24TB до форматирования</x:v>
      </x:c>
      <x:c r="F313" s="14" t="n">
        <x:v>4</x:v>
      </x:c>
      <x:c r="G313" s="3" t="str">
        <x:v>шт</x:v>
      </x:c>
      <x:c r="H313" s="15" t="n">
        <x:v>250</x:v>
      </x:c>
      <x:c r="I313" s="15" t="n">
        <x:v>430</x:v>
      </x:c>
      <x:c r="J313" s="16" t="n">
        <x:f>IF(AND(ISNUMBER(F313),ISNUMBER(H313)),F313*H313,"")</x:f>
        <x:v>1000</x:v>
      </x:c>
      <x:c r="K313" s="16" t="n">
        <x:f>IF(AND(ISNUMBER(F313),ISNUMBER(I313)),F313*I313,"")</x:f>
        <x:v>1720</x:v>
      </x:c>
      <x:c r="L313" s="11" t="str">
        <x:v>Купить</x:v>
      </x:c>
      <x:c r="M313" s="11" t="str">
        <x:v>Цена каждого диска. Один дополнительный запасной диск указан отдельно.</x:v>
      </x:c>
      <x:c r="N313" s="11" t="str">
        <x:v>Бюджетная оценка на 03.10.2026. Источник подтверждает характеристики, а не цену.</x:v>
      </x:c>
      <x:c r="O313" s="11" t="str">
        <x:f>IF(C313="Опционально","Вне итога",IF(AND(ISNUMBER(F313),ISNUMBER(H313),ISNUMBER(I313),F313&gt;0,H313&gt;=0,I313&gt;=H313),"Цена учтена","Уточнить цену/количество"))</x:f>
        <x:v>Цена учтена</x:v>
      </x:c>
      <x:c r="P313" s="10"/>
      <x:c r="Q313" s="18" t="str">
        <x:v>Бюджетная оценка автора</x:v>
      </x:c>
      <x:c r="R313" s="18" t="str"/>
    </x:row>
    <x:row r="314" ht="44" customHeight="1">
      <x:c r="A314" s="10" t="str">
        <x:v>A5</x:v>
      </x:c>
      <x:c r="B314" s="10" t="str">
        <x:v>A5</x:v>
      </x:c>
      <x:c r="C314" s="11" t="str">
        <x:v>Оборудование</x:v>
      </x:c>
      <x:c r="D314" s="11" t="str">
        <x:v>Запасной диск NAS</x:v>
      </x:c>
      <x:c r="E314" s="11" t="str">
        <x:v>12TB той же совместимой серии</x:v>
      </x:c>
      <x:c r="F314" s="14" t="n">
        <x:v>1</x:v>
      </x:c>
      <x:c r="G314" s="3" t="str">
        <x:v>шт</x:v>
      </x:c>
      <x:c r="H314" s="15" t="n">
        <x:v>250</x:v>
      </x:c>
      <x:c r="I314" s="15" t="n">
        <x:v>430</x:v>
      </x:c>
      <x:c r="J314" s="16" t="n">
        <x:f>IF(AND(ISNUMBER(F314),ISNUMBER(H314)),F314*H314,"")</x:f>
        <x:v>250</x:v>
      </x:c>
      <x:c r="K314" s="16" t="n">
        <x:f>IF(AND(ISNUMBER(F314),ISNUMBER(I314)),F314*I314,"")</x:f>
        <x:v>430</x:v>
      </x:c>
      <x:c r="L314" s="11" t="str">
        <x:v>Купить</x:v>
      </x:c>
      <x:c r="M314" s="11" t="str">
        <x:v>Быстрая замена отказавшего диска.</x:v>
      </x:c>
      <x:c r="N314" s="11" t="str">
        <x:v>Бюджетная оценка на 03.10.2026. Источник подтверждает характеристики, а не цену.</x:v>
      </x:c>
      <x:c r="O314" s="11" t="str">
        <x:f>IF(C314="Опционально","Вне итога",IF(AND(ISNUMBER(F314),ISNUMBER(H314),ISNUMBER(I314),F314&gt;0,H314&gt;=0,I314&gt;=H314),"Цена учтена","Уточнить цену/количество"))</x:f>
        <x:v>Цена учтена</x:v>
      </x:c>
      <x:c r="P314" s="10"/>
      <x:c r="Q314" s="18" t="str">
        <x:v>Бюджетная оценка автора</x:v>
      </x:c>
      <x:c r="R314" s="18" t="str"/>
    </x:row>
    <x:row r="315" ht="44" customHeight="1">
      <x:c r="A315" s="10" t="str">
        <x:v>A5</x:v>
      </x:c>
      <x:c r="B315" s="10" t="str">
        <x:v>A5</x:v>
      </x:c>
      <x:c r="C315" s="11" t="str">
        <x:v>Оборудование</x:v>
      </x:c>
      <x:c r="D315" s="11" t="str">
        <x:v>Рабочее место администратора</x:v>
      </x:c>
      <x:c r="E315" s="11" t="str">
        <x:v>Мини-ПК 16GB RAM, SSD 512GB, Ethernet</x:v>
      </x:c>
      <x:c r="F315" s="14" t="n">
        <x:v>1</x:v>
      </x:c>
      <x:c r="G315" s="3" t="str">
        <x:v>шт</x:v>
      </x:c>
      <x:c r="H315" s="15" t="n">
        <x:v>400</x:v>
      </x:c>
      <x:c r="I315" s="15" t="n">
        <x:v>800</x:v>
      </x:c>
      <x:c r="J315" s="16" t="n">
        <x:f>IF(AND(ISNUMBER(F315),ISNUMBER(H315)),F315*H315,"")</x:f>
        <x:v>400</x:v>
      </x:c>
      <x:c r="K315" s="16" t="n">
        <x:f>IF(AND(ISNUMBER(F315),ISNUMBER(I315)),F315*I315,"")</x:f>
        <x:v>800</x:v>
      </x:c>
      <x:c r="L315" s="11" t="str">
        <x:v>Купить</x:v>
      </x:c>
      <x:c r="M315" s="11" t="str">
        <x:v>Настройка и управление системой. Для Mac можно использовать один узел вместо отдельного ПК.</x:v>
      </x:c>
      <x:c r="N315" s="11" t="str">
        <x:v>Бюджетная оценка на 03.10.2026. Источник подтверждает характеристики, а не цену.</x:v>
      </x:c>
      <x:c r="O315" s="11" t="str">
        <x:f>IF(C315="Опционально","Вне итога",IF(AND(ISNUMBER(F315),ISNUMBER(H315),ISNUMBER(I315),F315&gt;0,H315&gt;=0,I315&gt;=H315),"Цена учтена","Уточнить цену/количество"))</x:f>
        <x:v>Цена учтена</x:v>
      </x:c>
      <x:c r="P315" s="10"/>
      <x:c r="Q315" s="18" t="str">
        <x:v>Бюджетная оценка автора</x:v>
      </x:c>
      <x:c r="R315" s="18" t="str"/>
    </x:row>
    <x:row r="316" ht="44" customHeight="1">
      <x:c r="A316" s="10" t="str">
        <x:v>A5</x:v>
      </x:c>
      <x:c r="B316" s="10" t="str">
        <x:v>A5</x:v>
      </x:c>
      <x:c r="C316" s="11" t="str">
        <x:v>Оборудование</x:v>
      </x:c>
      <x:c r="D316" s="11" t="str">
        <x:v>Монитор</x:v>
      </x:c>
      <x:c r="E316" s="11" t="str">
        <x:v>27 дюймов, HDMI/DisplayPort</x:v>
      </x:c>
      <x:c r="F316" s="14" t="n">
        <x:v>1</x:v>
      </x:c>
      <x:c r="G316" s="3" t="str">
        <x:v>шт</x:v>
      </x:c>
      <x:c r="H316" s="15" t="n">
        <x:v>160</x:v>
      </x:c>
      <x:c r="I316" s="15" t="n">
        <x:v>320</x:v>
      </x:c>
      <x:c r="J316" s="16" t="n">
        <x:f>IF(AND(ISNUMBER(F316),ISNUMBER(H316)),F316*H316,"")</x:f>
        <x:v>160</x:v>
      </x:c>
      <x:c r="K316" s="16" t="n">
        <x:f>IF(AND(ISNUMBER(F316),ISNUMBER(I316)),F316*I316,"")</x:f>
        <x:v>320</x:v>
      </x:c>
      <x:c r="L316" s="11" t="str">
        <x:v>Купить</x:v>
      </x:c>
      <x:c r="M316" s="11" t="str"/>
      <x:c r="N316" s="11" t="str">
        <x:v>Бюджетная оценка на 03.10.2026. Источник подтверждает характеристики, а не цену.</x:v>
      </x:c>
      <x:c r="O316" s="11" t="str">
        <x:f>IF(C316="Опционально","Вне итога",IF(AND(ISNUMBER(F316),ISNUMBER(H316),ISNUMBER(I316),F316&gt;0,H316&gt;=0,I316&gt;=H316),"Цена учтена","Уточнить цену/количество"))</x:f>
        <x:v>Цена учтена</x:v>
      </x:c>
      <x:c r="P316" s="10"/>
      <x:c r="Q316" s="18" t="str">
        <x:v>Бюджетная оценка автора</x:v>
      </x:c>
      <x:c r="R316" s="18" t="str"/>
    </x:row>
    <x:row r="317" ht="44" customHeight="1">
      <x:c r="A317" s="10" t="str">
        <x:v>A5</x:v>
      </x:c>
      <x:c r="B317" s="10" t="str">
        <x:v>A5</x:v>
      </x:c>
      <x:c r="C317" s="11" t="str">
        <x:v>Оборудование</x:v>
      </x:c>
      <x:c r="D317" s="11" t="str">
        <x:v>Клавиатура и мышь</x:v>
      </x:c>
      <x:c r="E317" s="11" t="str">
        <x:v>Проводные USB</x:v>
      </x:c>
      <x:c r="F317" s="14" t="n">
        <x:v>1</x:v>
      </x:c>
      <x:c r="G317" s="3" t="str">
        <x:v>к-т</x:v>
      </x:c>
      <x:c r="H317" s="15" t="n">
        <x:v>30</x:v>
      </x:c>
      <x:c r="I317" s="15" t="n">
        <x:v>70</x:v>
      </x:c>
      <x:c r="J317" s="16" t="n">
        <x:f>IF(AND(ISNUMBER(F317),ISNUMBER(H317)),F317*H317,"")</x:f>
        <x:v>30</x:v>
      </x:c>
      <x:c r="K317" s="16" t="n">
        <x:f>IF(AND(ISNUMBER(F317),ISNUMBER(I317)),F317*I317,"")</x:f>
        <x:v>70</x:v>
      </x:c>
      <x:c r="L317" s="11" t="str">
        <x:v>Купить</x:v>
      </x:c>
      <x:c r="M317" s="11" t="str"/>
      <x:c r="N317" s="11" t="str">
        <x:v>Бюджетная оценка на 03.10.2026. Источник подтверждает характеристики, а не цену.</x:v>
      </x:c>
      <x:c r="O317" s="11" t="str">
        <x:f>IF(C317="Опционально","Вне итога",IF(AND(ISNUMBER(F317),ISNUMBER(H317),ISNUMBER(I317),F317&gt;0,H317&gt;=0,I317&gt;=H317),"Цена учтена","Уточнить цену/количество"))</x:f>
        <x:v>Цена учтена</x:v>
      </x:c>
      <x:c r="P317" s="10"/>
      <x:c r="Q317" s="18" t="str">
        <x:v>Бюджетная оценка автора</x:v>
      </x:c>
      <x:c r="R317" s="18" t="str"/>
    </x:row>
    <x:row r="318" ht="44" customHeight="1">
      <x:c r="A318" s="10" t="str">
        <x:v>A5</x:v>
      </x:c>
      <x:c r="B318" s="10" t="str">
        <x:v>A5</x:v>
      </x:c>
      <x:c r="C318" s="11" t="str">
        <x:v>Оборудование</x:v>
      </x:c>
      <x:c r="D318" s="11" t="str">
        <x:v>Кабель монитора</x:v>
      </x:c>
      <x:c r="E318" s="11" t="str">
        <x:v>HDMI/DisplayPort 2 м, по разъёму компьютера</x:v>
      </x:c>
      <x:c r="F318" s="14" t="n">
        <x:v>1</x:v>
      </x:c>
      <x:c r="G318" s="3" t="str">
        <x:v>шт</x:v>
      </x:c>
      <x:c r="H318" s="15" t="n">
        <x:v>10</x:v>
      </x:c>
      <x:c r="I318" s="15" t="n">
        <x:v>30</x:v>
      </x:c>
      <x:c r="J318" s="16" t="n">
        <x:f>IF(AND(ISNUMBER(F318),ISNUMBER(H318)),F318*H318,"")</x:f>
        <x:v>10</x:v>
      </x:c>
      <x:c r="K318" s="16" t="n">
        <x:f>IF(AND(ISNUMBER(F318),ISNUMBER(I318)),F318*I318,"")</x:f>
        <x:v>30</x:v>
      </x:c>
      <x:c r="L318" s="11" t="str">
        <x:v>Купить</x:v>
      </x:c>
      <x:c r="M318" s="11" t="str"/>
      <x:c r="N318" s="11" t="str">
        <x:v>Бюджетная оценка на 03.10.2026. Источник подтверждает характеристики, а не цену.</x:v>
      </x:c>
      <x:c r="O318" s="11" t="str">
        <x:f>IF(C318="Опционально","Вне итога",IF(AND(ISNUMBER(F318),ISNUMBER(H318),ISNUMBER(I318),F318&gt;0,H318&gt;=0,I318&gt;=H318),"Цена учтена","Уточнить цену/количество"))</x:f>
        <x:v>Цена учтена</x:v>
      </x:c>
      <x:c r="P318" s="10"/>
      <x:c r="Q318" s="18" t="str">
        <x:v>Бюджетная оценка автора</x:v>
      </x:c>
      <x:c r="R318" s="18" t="str"/>
    </x:row>
    <x:row r="319" ht="44" customHeight="1">
      <x:c r="A319" s="10" t="str">
        <x:v>A5</x:v>
      </x:c>
      <x:c r="B319" s="10" t="str">
        <x:v>A5</x:v>
      </x:c>
      <x:c r="C319" s="11" t="str">
        <x:v>Оборудование</x:v>
      </x:c>
      <x:c r="D319" s="11" t="str">
        <x:v>Патч-корды обычной сети</x:v>
      </x:c>
      <x:c r="E319" s="11" t="str">
        <x:v>Cat6A, 2 м, RJ45, заводские</x:v>
      </x:c>
      <x:c r="F319" s="14" t="n">
        <x:v>14</x:v>
      </x:c>
      <x:c r="G319" s="3" t="str">
        <x:v>шт</x:v>
      </x:c>
      <x:c r="H319" s="15" t="n">
        <x:v>8</x:v>
      </x:c>
      <x:c r="I319" s="15" t="n">
        <x:v>20</x:v>
      </x:c>
      <x:c r="J319" s="16" t="n">
        <x:f>IF(AND(ISNUMBER(F319),ISNUMBER(H319)),F319*H319,"")</x:f>
        <x:v>112</x:v>
      </x:c>
      <x:c r="K319" s="16" t="n">
        <x:f>IF(AND(ISNUMBER(F319),ISNUMBER(I319)),F319*I319,"")</x:f>
        <x:v>280</x:v>
      </x:c>
      <x:c r="L319" s="11" t="str">
        <x:v>Купить</x:v>
      </x:c>
      <x:c r="M319" s="11" t="str">
        <x:v>12 рабочих соединений и 2 запасных. Длина 2 м является исходным допущением.</x:v>
      </x:c>
      <x:c r="N319" s="11" t="str">
        <x:v>Бюджетная оценка на 03.10.2026. Источник подтверждает характеристики, а не цену.</x:v>
      </x:c>
      <x:c r="O319" s="11" t="str">
        <x:f>IF(C319="Опционально","Вне итога",IF(AND(ISNUMBER(F319),ISNUMBER(H319),ISNUMBER(I319),F319&gt;0,H319&gt;=0,I319&gt;=H319),"Цена учтена","Уточнить цену/количество"))</x:f>
        <x:v>Цена учтена</x:v>
      </x:c>
      <x:c r="P319" s="10"/>
      <x:c r="Q319" s="18" t="str">
        <x:v>Бюджетная оценка автора</x:v>
      </x:c>
      <x:c r="R319" s="18" t="str"/>
    </x:row>
    <x:row r="320" ht="61" customHeight="1">
      <x:c r="A320" s="10" t="str">
        <x:v>A5</x:v>
      </x:c>
      <x:c r="B320" s="10" t="str">
        <x:v>A5</x:v>
      </x:c>
      <x:c r="C320" s="11" t="str">
        <x:v>Оборудование</x:v>
      </x:c>
      <x:c r="D320" s="11" t="str">
        <x:v>Выделенный коммутатор обмена между узлами</x:v>
      </x:c>
      <x:c r="E320" s="11" t="str">
        <x:v>NVIDIA Quantum-2 QM9700, 64×400Gb/s, ОС и Subnet Manager</x:v>
      </x:c>
      <x:c r="F320" s="14" t="n">
        <x:v>1</x:v>
      </x:c>
      <x:c r="G320" s="3" t="str">
        <x:v>шт</x:v>
      </x:c>
      <x:c r="H320" s="15" t="n">
        <x:v>30000</x:v>
      </x:c>
      <x:c r="I320" s="15" t="n">
        <x:v>65000</x:v>
      </x:c>
      <x:c r="J320" s="16" t="n">
        <x:f>IF(AND(ISNUMBER(F320),ISNUMBER(H320)),F320*H320,"")</x:f>
        <x:v>30000</x:v>
      </x:c>
      <x:c r="K320" s="16" t="n">
        <x:f>IF(AND(ISNUMBER(F320),ISNUMBER(I320)),F320*I320,"")</x:f>
        <x:v>65000</x:v>
      </x:c>
      <x:c r="L320" s="11" t="str">
        <x:v>Купить</x:v>
      </x:c>
      <x:c r="M320" s="11" t="str">
        <x:v>Это покупка сетевого устройства. Ethernet и InfiniBand нельзя смешивать без соответствующего режима. Точный комплект лицензий включает поставщик.</x:v>
      </x:c>
      <x:c r="N320" s="11" t="str">
        <x:v>Бюджетная оценка на 03.10.2026. Источник подтверждает характеристики, а не цену.</x:v>
      </x:c>
      <x:c r="O320" s="11" t="str">
        <x:f>IF(C320="Опционально","Вне итога",IF(AND(ISNUMBER(F320),ISNUMBER(H320),ISNUMBER(I320),F320&gt;0,H320&gt;=0,I320&gt;=H320),"Цена учтена","Уточнить цену/количество"))</x:f>
        <x:v>Цена учтена</x:v>
      </x:c>
      <x:c r="P320" s="10"/>
      <x:c r="Q320" s="18" t="str">
        <x:v>Бюджетная оценка автора</x:v>
      </x:c>
      <x:c r="R320" s="18" t="str"/>
    </x:row>
    <x:row r="321" ht="34" customHeight="1">
      <x:c r="A321" s="10" t="str">
        <x:v>A5</x:v>
      </x:c>
      <x:c r="B321" s="10" t="str">
        <x:v>A5</x:v>
      </x:c>
      <x:c r="C321" s="11" t="str">
        <x:v>Оборудование</x:v>
      </x:c>
      <x:c r="D321" s="11" t="str">
        <x:v>Питание коммутатора RDMA</x:v>
      </x:c>
      <x:c r="E321" s="11" t="str">
        <x:v>2 блока питания, вентиляторы, рельсы, 2 шнура</x:v>
      </x:c>
      <x:c r="F321" s="14" t="n">
        <x:v>1</x:v>
      </x:c>
      <x:c r="G321" s="3" t="str">
        <x:v>к-т</x:v>
      </x:c>
      <x:c r="H321" s="21" t="n">
        <x:v>0</x:v>
      </x:c>
      <x:c r="I321" s="21" t="n">
        <x:v>0</x:v>
      </x:c>
      <x:c r="J321" s="16" t="n">
        <x:f>IF(AND(ISNUMBER(F321),ISNUMBER(H321)),F321*H321,"")</x:f>
        <x:v>0</x:v>
      </x:c>
      <x:c r="K321" s="16" t="n">
        <x:f>IF(AND(ISNUMBER(F321),ISNUMBER(I321)),F321*I321,"")</x:f>
        <x:v>0</x:v>
      </x:c>
      <x:c r="L321" s="11" t="str">
        <x:v>В комплекте</x:v>
      </x:c>
      <x:c r="M321" s="11" t="str"/>
      <x:c r="N321" s="11" t="str">
        <x:v>Включено в цену основного комплекта. Доплата $0.</x:v>
      </x:c>
      <x:c r="O321" s="11" t="str">
        <x:f>IF(C321="Опционально","Вне итога",IF(AND(ISNUMBER(F321),ISNUMBER(H321),ISNUMBER(I321),F321&gt;0,H321&gt;=0,I321&gt;=H321),"Цена учтена","Уточнить цену/количество"))</x:f>
        <x:v>Цена учтена</x:v>
      </x:c>
      <x:c r="P321" s="10"/>
      <x:c r="Q321" s="18" t="str">
        <x:v>Бюджетная оценка автора</x:v>
      </x:c>
      <x:c r="R321" s="18" t="str"/>
    </x:row>
    <x:row r="322" ht="44" customHeight="1">
      <x:c r="A322" s="10" t="str">
        <x:v>A5</x:v>
      </x:c>
      <x:c r="B322" s="10" t="str">
        <x:v>A5</x:v>
      </x:c>
      <x:c r="C322" s="11" t="str">
        <x:v>Оборудование</x:v>
      </x:c>
      <x:c r="D322" s="11" t="str">
        <x:v>USB-накопители для восстановления</x:v>
      </x:c>
      <x:c r="E322" s="11" t="str">
        <x:v>64GB USB 3.x</x:v>
      </x:c>
      <x:c r="F322" s="14" t="n">
        <x:v>2</x:v>
      </x:c>
      <x:c r="G322" s="3" t="str">
        <x:v>шт</x:v>
      </x:c>
      <x:c r="H322" s="15" t="n">
        <x:v>12</x:v>
      </x:c>
      <x:c r="I322" s="15" t="n">
        <x:v>25</x:v>
      </x:c>
      <x:c r="J322" s="16" t="n">
        <x:f>IF(AND(ISNUMBER(F322),ISNUMBER(H322)),F322*H322,"")</x:f>
        <x:v>24</x:v>
      </x:c>
      <x:c r="K322" s="16" t="n">
        <x:f>IF(AND(ISNUMBER(F322),ISNUMBER(I322)),F322*I322,"")</x:f>
        <x:v>50</x:v>
      </x:c>
      <x:c r="L322" s="11" t="str">
        <x:v>Купить</x:v>
      </x:c>
      <x:c r="M322" s="11" t="str">
        <x:v>Установочный носитель и аварийное восстановление. Не место хранения единственной копии данных.</x:v>
      </x:c>
      <x:c r="N322" s="11" t="str">
        <x:v>Бюджетная оценка на 03.10.2026. Источник подтверждает характеристики, а не цену.</x:v>
      </x:c>
      <x:c r="O322" s="11" t="str">
        <x:f>IF(C322="Опционально","Вне итога",IF(AND(ISNUMBER(F322),ISNUMBER(H322),ISNUMBER(I322),F322&gt;0,H322&gt;=0,I322&gt;=H322),"Цена учтена","Уточнить цену/количество"))</x:f>
        <x:v>Цена учтена</x:v>
      </x:c>
      <x:c r="P322" s="10"/>
      <x:c r="Q322" s="18" t="str">
        <x:v>Бюджетная оценка автора</x:v>
      </x:c>
      <x:c r="R322" s="18" t="str"/>
    </x:row>
    <x:row r="323" ht="61" customHeight="1">
      <x:c r="A323" s="10" t="str">
        <x:v>A5</x:v>
      </x:c>
      <x:c r="B323" s="10" t="str">
        <x:v>A5</x:v>
      </x:c>
      <x:c r="C323" s="11" t="str">
        <x:v>Оборудование</x:v>
      </x:c>
      <x:c r="D323" s="11" t="str">
        <x:v>Кабели между GPU-серверами и RDMA-свитчем</x:v>
      </x:c>
      <x:c r="E323" s="11" t="str">
        <x:v>4 twin-port OSFP кабеля на узел, 2×400G каждый, до 3 м, OEM QVL</x:v>
      </x:c>
      <x:c r="F323" s="14" t="n">
        <x:v>16</x:v>
      </x:c>
      <x:c r="G323" s="3" t="str">
        <x:v>шт</x:v>
      </x:c>
      <x:c r="H323" s="15" t="n">
        <x:v>450</x:v>
      </x:c>
      <x:c r="I323" s="15" t="n">
        <x:v>1100</x:v>
      </x:c>
      <x:c r="J323" s="16" t="n">
        <x:f>IF(AND(ISNUMBER(F323),ISNUMBER(H323)),F323*H323,"")</x:f>
        <x:v>7200</x:v>
      </x:c>
      <x:c r="K323" s="16" t="n">
        <x:f>IF(AND(ISNUMBER(F323),ISNUMBER(I323)),F323*I323,"")</x:f>
        <x:v>17600</x:v>
      </x:c>
      <x:c r="L323" s="11" t="str">
        <x:v>Купить</x:v>
      </x:c>
      <x:c r="M323" s="11" t="str">
        <x:v>Разъёмы и оба конца входят в комплект кабеля. Подбирается к QM9700 и DGX. Для H100/H200/B200: 8 логических линий 400G на узел.</x:v>
      </x:c>
      <x:c r="N323" s="11" t="str">
        <x:v>Бюджетная оценка на 03.10.2026. Источник подтверждает характеристики, а не цену.</x:v>
      </x:c>
      <x:c r="O323" s="11" t="str">
        <x:f>IF(C323="Опционально","Вне итога",IF(AND(ISNUMBER(F323),ISNUMBER(H323),ISNUMBER(I323),F323&gt;0,H323&gt;=0,I323&gt;=H323),"Цена учтена","Уточнить цену/количество"))</x:f>
        <x:v>Цена учтена</x:v>
      </x:c>
      <x:c r="P323" s="10"/>
      <x:c r="Q323" s="18" t="str">
        <x:v>Бюджетная оценка автора</x:v>
      </x:c>
      <x:c r="R323" s="18" t="str"/>
    </x:row>
    <x:row r="324" ht="44" customHeight="1">
      <x:c r="A324" s="10" t="str">
        <x:v>A5</x:v>
      </x:c>
      <x:c r="B324" s="10" t="str">
        <x:v>A5</x:v>
      </x:c>
      <x:c r="C324" s="11" t="str">
        <x:v>Оборудование</x:v>
      </x:c>
      <x:c r="D324" s="11" t="str">
        <x:v>Запасной кабель GPU-сети</x:v>
      </x:c>
      <x:c r="E324" s="11" t="str">
        <x:v>Тот же QVL и длина, что основной комплект</x:v>
      </x:c>
      <x:c r="F324" s="14" t="n">
        <x:v>1</x:v>
      </x:c>
      <x:c r="G324" s="3" t="str">
        <x:v>шт</x:v>
      </x:c>
      <x:c r="H324" s="15" t="n">
        <x:v>450</x:v>
      </x:c>
      <x:c r="I324" s="15" t="n">
        <x:v>1100</x:v>
      </x:c>
      <x:c r="J324" s="16" t="n">
        <x:f>IF(AND(ISNUMBER(F324),ISNUMBER(H324)),F324*H324,"")</x:f>
        <x:v>450</x:v>
      </x:c>
      <x:c r="K324" s="16" t="n">
        <x:f>IF(AND(ISNUMBER(F324),ISNUMBER(I324)),F324*I324,"")</x:f>
        <x:v>1100</x:v>
      </x:c>
      <x:c r="L324" s="11" t="str">
        <x:v>Купить</x:v>
      </x:c>
      <x:c r="M324" s="11" t="str"/>
      <x:c r="N324" s="11" t="str">
        <x:v>Бюджетная оценка на 03.10.2026. Источник подтверждает характеристики, а не цену.</x:v>
      </x:c>
      <x:c r="O324" s="11" t="str">
        <x:f>IF(C324="Опционально","Вне итога",IF(AND(ISNUMBER(F324),ISNUMBER(H324),ISNUMBER(I324),F324&gt;0,H324&gt;=0,I324&gt;=H324),"Цена учтена","Уточнить цену/количество"))</x:f>
        <x:v>Цена учтена</x:v>
      </x:c>
      <x:c r="P324" s="10"/>
      <x:c r="Q324" s="18" t="str">
        <x:v>Бюджетная оценка автора</x:v>
      </x:c>
      <x:c r="R324" s="18" t="str"/>
    </x:row>
    <x:row r="325" ht="44" customHeight="1">
      <x:c r="A325" s="10" t="str">
        <x:v>A5</x:v>
      </x:c>
      <x:c r="B325" s="10" t="str">
        <x:v>A5</x:v>
      </x:c>
      <x:c r="C325" s="11" t="str">
        <x:v>Помещение</x:v>
      </x:c>
      <x:c r="D325" s="11" t="str">
        <x:v>Обследование и проект</x:v>
      </x:c>
      <x:c r="E325" s="11" t="str">
        <x:v>Электрик, специалист по охлаждению, проверка несущей способности пола</x:v>
      </x:c>
      <x:c r="F325" s="14" t="n">
        <x:v>1</x:v>
      </x:c>
      <x:c r="G325" s="3" t="str">
        <x:v>усл</x:v>
      </x:c>
      <x:c r="H325" s="15" t="n">
        <x:v>2000</x:v>
      </x:c>
      <x:c r="I325" s="15" t="n">
        <x:v>8000</x:v>
      </x:c>
      <x:c r="J325" s="16" t="n">
        <x:f>IF(AND(ISNUMBER(F325),ISNUMBER(H325)),F325*H325,"")</x:f>
        <x:v>2000</x:v>
      </x:c>
      <x:c r="K325" s="16" t="n">
        <x:f>IF(AND(ISNUMBER(F325),ISNUMBER(I325)),F325*I325,"")</x:f>
        <x:v>8000</x:v>
      </x:c>
      <x:c r="L325" s="11" t="str">
        <x:v>Купить</x:v>
      </x:c>
      <x:c r="M325" s="11" t="str">
        <x:v>Уточнить вводную мощность, трассы, дверные проёмы, этаж, шум и наружный блок. До закупки кабеля и защиты.</x:v>
      </x:c>
      <x:c r="N325" s="11" t="str">
        <x:v>Бюджетная оценка на 03.10.2026. Источник подтверждает характеристики, а не цену.</x:v>
      </x:c>
      <x:c r="O325" s="11" t="str">
        <x:f>IF(C325="Опционально","Вне итога",IF(AND(ISNUMBER(F325),ISNUMBER(H325),ISNUMBER(I325),F325&gt;0,H325&gt;=0,I325&gt;=H325),"Цена учтена","Уточнить цену/количество"))</x:f>
        <x:v>Цена учтена</x:v>
      </x:c>
      <x:c r="P325" s="10"/>
      <x:c r="Q325" s="18" t="str">
        <x:v>Бюджетная оценка автора</x:v>
      </x:c>
      <x:c r="R325" s="18" t="str"/>
    </x:row>
    <x:row r="326" ht="44" customHeight="1">
      <x:c r="A326" s="10" t="str">
        <x:v>A5</x:v>
      </x:c>
      <x:c r="B326" s="10" t="str">
        <x:v>A5</x:v>
      </x:c>
      <x:c r="C326" s="11" t="str">
        <x:v>Помещение</x:v>
      </x:c>
      <x:c r="D326" s="11" t="str">
        <x:v>Подготовка поверхностей</x:v>
      </x:c>
      <x:c r="E326" s="11" t="str">
        <x:v>Обеспыливание, герметизация щелей, ремонт покрытия существующей комнаты</x:v>
      </x:c>
      <x:c r="F326" s="14" t="n">
        <x:v>45</x:v>
      </x:c>
      <x:c r="G326" s="3" t="str">
        <x:v>м²</x:v>
      </x:c>
      <x:c r="H326" s="15" t="n">
        <x:v>30</x:v>
      </x:c>
      <x:c r="I326" s="15" t="n">
        <x:v>80</x:v>
      </x:c>
      <x:c r="J326" s="16" t="n">
        <x:f>IF(AND(ISNUMBER(F326),ISNUMBER(H326)),F326*H326,"")</x:f>
        <x:v>1350</x:v>
      </x:c>
      <x:c r="K326" s="16" t="n">
        <x:f>IF(AND(ISNUMBER(F326),ISNUMBER(I326)),F326*I326,"")</x:f>
        <x:v>3600</x:v>
      </x:c>
      <x:c r="L326" s="11" t="str">
        <x:v>Купить</x:v>
      </x:c>
      <x:c r="M326" s="11" t="str">
        <x:v>Исходно помещение с готовыми стенами и крышей. Строительство здания не рассчитано.</x:v>
      </x:c>
      <x:c r="N326" s="11" t="str">
        <x:v>Бюджетная оценка на 03.10.2026. Источник подтверждает характеристики, а не цену.</x:v>
      </x:c>
      <x:c r="O326" s="11" t="str">
        <x:f>IF(C326="Опционально","Вне итога",IF(AND(ISNUMBER(F326),ISNUMBER(H326),ISNUMBER(I326),F326&gt;0,H326&gt;=0,I326&gt;=H326),"Цена учтена","Уточнить цену/количество"))</x:f>
        <x:v>Цена учтена</x:v>
      </x:c>
      <x:c r="P326" s="10"/>
      <x:c r="Q326" s="18" t="str">
        <x:v>Бюджетная оценка автора</x:v>
      </x:c>
      <x:c r="R326" s="18" t="str"/>
    </x:row>
    <x:row r="327" ht="44" customHeight="1">
      <x:c r="A327" s="10" t="str">
        <x:v>A5</x:v>
      </x:c>
      <x:c r="B327" s="10" t="str">
        <x:v>A5</x:v>
      </x:c>
      <x:c r="C327" s="11" t="str">
        <x:v>Помещение</x:v>
      </x:c>
      <x:c r="D327" s="11" t="str">
        <x:v>Усиление пола и перемещение тяжёлого оборудования</x:v>
      </x:c>
      <x:c r="E327" s="11" t="str">
        <x:v>Работы по результатам обследования, бюджетный резерв</x:v>
      </x:c>
      <x:c r="F327" s="14" t="n">
        <x:v>1</x:v>
      </x:c>
      <x:c r="G327" s="3" t="str">
        <x:v>резерв</x:v>
      </x:c>
      <x:c r="H327" s="15" t="n">
        <x:v>0</x:v>
      </x:c>
      <x:c r="I327" s="15" t="n">
        <x:v>15000</x:v>
      </x:c>
      <x:c r="J327" s="16" t="n">
        <x:f>IF(AND(ISNUMBER(F327),ISNUMBER(H327)),F327*H327,"")</x:f>
        <x:v>0</x:v>
      </x:c>
      <x:c r="K327" s="16" t="n">
        <x:f>IF(AND(ISNUMBER(F327),ISNUMBER(I327)),F327*I327,"")</x:f>
        <x:v>15000</x:v>
      </x:c>
      <x:c r="L327" s="11" t="str">
        <x:v>Резерв</x:v>
      </x:c>
      <x:c r="M327" s="11" t="str">
        <x:v>Может не понадобиться. Для тяжёлых стоек нагрузку подтверждает инженер, цену даёт подрядчик.</x:v>
      </x:c>
      <x:c r="N327" s="11" t="str">
        <x:v>Бюджетная оценка на 03.10.2026. Источник подтверждает характеристики, а не цену.</x:v>
      </x:c>
      <x:c r="O327" s="11" t="str">
        <x:f>IF(C327="Опционально","Вне итога",IF(AND(ISNUMBER(F327),ISNUMBER(H327),ISNUMBER(I327),F327&gt;0,H327&gt;=0,I327&gt;=H327),"Цена учтена","Уточнить цену/количество"))</x:f>
        <x:v>Цена учтена</x:v>
      </x:c>
      <x:c r="P327" s="10"/>
      <x:c r="Q327" s="18" t="str">
        <x:v>Бюджетная оценка автора</x:v>
      </x:c>
      <x:c r="R327" s="18" t="str"/>
    </x:row>
    <x:row r="328" ht="44" customHeight="1">
      <x:c r="A328" s="10" t="str">
        <x:v>A5</x:v>
      </x:c>
      <x:c r="B328" s="10" t="str">
        <x:v>A5</x:v>
      </x:c>
      <x:c r="C328" s="11" t="str">
        <x:v>Помещение</x:v>
      </x:c>
      <x:c r="D328" s="11" t="str">
        <x:v>Серверная стойка</x:v>
      </x:c>
      <x:c r="E328" s="11" t="str">
        <x:v>42U, ширина 800 мм, глубина 1200–1400 мм, нагрузка ≥1500 кг</x:v>
      </x:c>
      <x:c r="F328" s="14" t="n">
        <x:v>2</x:v>
      </x:c>
      <x:c r="G328" s="3" t="str">
        <x:v>шт</x:v>
      </x:c>
      <x:c r="H328" s="15" t="n">
        <x:v>1500</x:v>
      </x:c>
      <x:c r="I328" s="15" t="n">
        <x:v>3500</x:v>
      </x:c>
      <x:c r="J328" s="16" t="n">
        <x:f>IF(AND(ISNUMBER(F328),ISNUMBER(H328)),F328*H328,"")</x:f>
        <x:v>3000</x:v>
      </x:c>
      <x:c r="K328" s="16" t="n">
        <x:f>IF(AND(ISNUMBER(F328),ISNUMBER(I328)),F328*I328,"")</x:f>
        <x:v>7000</x:v>
      </x:c>
      <x:c r="L328" s="11" t="str">
        <x:v>Купить</x:v>
      </x:c>
      <x:c r="M328" s="11" t="str">
        <x:v>Проверить длину рельсов, пространство сзади и массу заполненной стойки.</x:v>
      </x:c>
      <x:c r="N328" s="11" t="str">
        <x:v>Бюджетная оценка на 03.10.2026. Источник подтверждает характеристики, а не цену.</x:v>
      </x:c>
      <x:c r="O328" s="11" t="str">
        <x:f>IF(C328="Опционально","Вне итога",IF(AND(ISNUMBER(F328),ISNUMBER(H328),ISNUMBER(I328),F328&gt;0,H328&gt;=0,I328&gt;=H328),"Цена учтена","Уточнить цену/количество"))</x:f>
        <x:v>Цена учтена</x:v>
      </x:c>
      <x:c r="P328" s="10"/>
      <x:c r="Q328" s="18" t="str">
        <x:v>Бюджетная оценка автора</x:v>
      </x:c>
      <x:c r="R328" s="18" t="str"/>
    </x:row>
    <x:row r="329" ht="44" customHeight="1">
      <x:c r="A329" s="10" t="str">
        <x:v>A5</x:v>
      </x:c>
      <x:c r="B329" s="10" t="str">
        <x:v>A5</x:v>
      </x:c>
      <x:c r="C329" s="11" t="str">
        <x:v>Помещение</x:v>
      </x:c>
      <x:c r="D329" s="11" t="str">
        <x:v>Полка для NAS и сетевого оборудования</x:v>
      </x:c>
      <x:c r="E329" s="11" t="str">
        <x:v>19 дюймов, усиленная</x:v>
      </x:c>
      <x:c r="F329" s="14" t="n">
        <x:v>4</x:v>
      </x:c>
      <x:c r="G329" s="3" t="str">
        <x:v>шт</x:v>
      </x:c>
      <x:c r="H329" s="15" t="n">
        <x:v>70</x:v>
      </x:c>
      <x:c r="I329" s="15" t="n">
        <x:v>160</x:v>
      </x:c>
      <x:c r="J329" s="16" t="n">
        <x:f>IF(AND(ISNUMBER(F329),ISNUMBER(H329)),F329*H329,"")</x:f>
        <x:v>280</x:v>
      </x:c>
      <x:c r="K329" s="16" t="n">
        <x:f>IF(AND(ISNUMBER(F329),ISNUMBER(I329)),F329*I329,"")</x:f>
        <x:v>640</x:v>
      </x:c>
      <x:c r="L329" s="11" t="str">
        <x:v>Купить</x:v>
      </x:c>
      <x:c r="M329" s="11" t="str"/>
      <x:c r="N329" s="11" t="str">
        <x:v>Бюджетная оценка на 03.10.2026. Источник подтверждает характеристики, а не цену.</x:v>
      </x:c>
      <x:c r="O329" s="11" t="str">
        <x:f>IF(C329="Опционально","Вне итога",IF(AND(ISNUMBER(F329),ISNUMBER(H329),ISNUMBER(I329),F329&gt;0,H329&gt;=0,I329&gt;=H329),"Цена учтена","Уточнить цену/количество"))</x:f>
        <x:v>Цена учтена</x:v>
      </x:c>
      <x:c r="P329" s="10"/>
      <x:c r="Q329" s="18" t="str">
        <x:v>Бюджетная оценка автора</x:v>
      </x:c>
      <x:c r="R329" s="18" t="str"/>
    </x:row>
    <x:row r="330" ht="44" customHeight="1">
      <x:c r="A330" s="10" t="str">
        <x:v>A5</x:v>
      </x:c>
      <x:c r="B330" s="10" t="str">
        <x:v>A5</x:v>
      </x:c>
      <x:c r="C330" s="11" t="str">
        <x:v>Помещение</x:v>
      </x:c>
      <x:c r="D330" s="11" t="str">
        <x:v>Закрытие пустых мест и организация кабелей</x:v>
      </x:c>
      <x:c r="E330" s="11" t="str">
        <x:v>Заглушки U, вертикальный и горизонтальный органайзеры, крепёж M6</x:v>
      </x:c>
      <x:c r="F330" s="14" t="n">
        <x:v>2</x:v>
      </x:c>
      <x:c r="G330" s="3" t="str">
        <x:v>к-т</x:v>
      </x:c>
      <x:c r="H330" s="15" t="n">
        <x:v>160</x:v>
      </x:c>
      <x:c r="I330" s="15" t="n">
        <x:v>400</x:v>
      </x:c>
      <x:c r="J330" s="16" t="n">
        <x:f>IF(AND(ISNUMBER(F330),ISNUMBER(H330)),F330*H330,"")</x:f>
        <x:v>320</x:v>
      </x:c>
      <x:c r="K330" s="16" t="n">
        <x:f>IF(AND(ISNUMBER(F330),ISNUMBER(I330)),F330*I330,"")</x:f>
        <x:v>800</x:v>
      </x:c>
      <x:c r="L330" s="11" t="str">
        <x:v>Купить</x:v>
      </x:c>
      <x:c r="M330" s="11" t="str">
        <x:v>Предотвращение возврата горячего воздуха и удобное обслуживание. Рельсы серверов считаются в серверном комплекте.</x:v>
      </x:c>
      <x:c r="N330" s="11" t="str">
        <x:v>Бюджетная оценка на 03.10.2026. Источник подтверждает характеристики, а не цену.</x:v>
      </x:c>
      <x:c r="O330" s="11" t="str">
        <x:f>IF(C330="Опционально","Вне итога",IF(AND(ISNUMBER(F330),ISNUMBER(H330),ISNUMBER(I330),F330&gt;0,H330&gt;=0,I330&gt;=H330),"Цена учтена","Уточнить цену/количество"))</x:f>
        <x:v>Цена учтена</x:v>
      </x:c>
      <x:c r="P330" s="10"/>
      <x:c r="Q330" s="18" t="str">
        <x:v>Бюджетная оценка автора</x:v>
      </x:c>
      <x:c r="R330" s="18" t="str"/>
    </x:row>
    <x:row r="331" ht="44" customHeight="1">
      <x:c r="A331" s="10" t="str">
        <x:v>A5</x:v>
      </x:c>
      <x:c r="B331" s="10" t="str">
        <x:v>A5</x:v>
      </x:c>
      <x:c r="C331" s="11" t="str">
        <x:v>Помещение</x:v>
      </x:c>
      <x:c r="D331" s="11" t="str">
        <x:v>Заземление стоек</x:v>
      </x:c>
      <x:c r="E331" s="11" t="str">
        <x:v>Шина, перемычки, наконечники</x:v>
      </x:c>
      <x:c r="F331" s="14" t="n">
        <x:v>2</x:v>
      </x:c>
      <x:c r="G331" s="3" t="str">
        <x:v>к-т</x:v>
      </x:c>
      <x:c r="H331" s="15" t="n">
        <x:v>80</x:v>
      </x:c>
      <x:c r="I331" s="15" t="n">
        <x:v>220</x:v>
      </x:c>
      <x:c r="J331" s="16" t="n">
        <x:f>IF(AND(ISNUMBER(F331),ISNUMBER(H331)),F331*H331,"")</x:f>
        <x:v>160</x:v>
      </x:c>
      <x:c r="K331" s="16" t="n">
        <x:f>IF(AND(ISNUMBER(F331),ISNUMBER(I331)),F331*I331,"")</x:f>
        <x:v>440</x:v>
      </x:c>
      <x:c r="L331" s="11" t="str">
        <x:v>Купить</x:v>
      </x:c>
      <x:c r="M331" s="11" t="str"/>
      <x:c r="N331" s="11" t="str">
        <x:v>Бюджетная оценка на 03.10.2026. Источник подтверждает характеристики, а не цену.</x:v>
      </x:c>
      <x:c r="O331" s="11" t="str">
        <x:f>IF(C331="Опционально","Вне итога",IF(AND(ISNUMBER(F331),ISNUMBER(H331),ISNUMBER(I331),F331&gt;0,H331&gt;=0,I331&gt;=H331),"Цена учтена","Уточнить цену/количество"))</x:f>
        <x:v>Цена учтена</x:v>
      </x:c>
      <x:c r="P331" s="10"/>
      <x:c r="Q331" s="18" t="str">
        <x:v>Бюджетная оценка автора</x:v>
      </x:c>
      <x:c r="R331" s="18" t="str"/>
    </x:row>
    <x:row r="332" ht="61" customHeight="1">
      <x:c r="A332" s="10" t="str">
        <x:v>A5</x:v>
      </x:c>
      <x:c r="B332" s="10" t="str">
        <x:v>A5</x:v>
      </x:c>
      <x:c r="C332" s="11" t="str">
        <x:v>Помещение</x:v>
      </x:c>
      <x:c r="D332" s="11" t="str">
        <x:v>Источник бесперебойного питания</x:v>
      </x:c>
      <x:c r="E332" s="11" t="str">
        <x:v>Онлайн ИБП 60kVA. Активная мощность ≥52.5kW</x:v>
      </x:c>
      <x:c r="F332" s="14" t="n">
        <x:v>1</x:v>
      </x:c>
      <x:c r="G332" s="3" t="str">
        <x:v>шт</x:v>
      </x:c>
      <x:c r="H332" s="15" t="n">
        <x:v>22000</x:v>
      </x:c>
      <x:c r="I332" s="15" t="n">
        <x:v>45000</x:v>
      </x:c>
      <x:c r="J332" s="16" t="n">
        <x:f>IF(AND(ISNUMBER(F332),ISNUMBER(H332)),F332*H332,"")</x:f>
        <x:v>22000</x:v>
      </x:c>
      <x:c r="K332" s="16" t="n">
        <x:f>IF(AND(ISNUMBER(F332),ISNUMBER(I332)),F332*I332,"")</x:f>
        <x:v>45000</x:v>
      </x:c>
      <x:c r="L332" s="11" t="str">
        <x:v>Купить</x:v>
      </x:c>
      <x:c r="M332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332" s="11" t="str">
        <x:v>Бюджетная оценка на 03.10.2026. Источник подтверждает характеристики, а не цену.</x:v>
      </x:c>
      <x:c r="O332" s="11" t="str">
        <x:f>IF(C332="Опционально","Вне итога",IF(AND(ISNUMBER(F332),ISNUMBER(H332),ISNUMBER(I332),F332&gt;0,H332&gt;=0,I332&gt;=H332),"Цена учтена","Уточнить цену/количество"))</x:f>
        <x:v>Цена учтена</x:v>
      </x:c>
      <x:c r="P332" s="10"/>
      <x:c r="Q332" s="18" t="str">
        <x:v>Бюджетная оценка автора</x:v>
      </x:c>
      <x:c r="R332" s="18" t="str"/>
    </x:row>
    <x:row r="333" ht="61" customHeight="1">
      <x:c r="A333" s="10" t="str">
        <x:v>A5</x:v>
      </x:c>
      <x:c r="B333" s="10" t="str">
        <x:v>A5</x:v>
      </x:c>
      <x:c r="C333" s="11" t="str">
        <x:v>Помещение</x:v>
      </x:c>
      <x:c r="D333" s="11" t="str">
        <x:v>Батареи и шкаф батарей</x:v>
      </x:c>
      <x:c r="E333" s="11" t="str">
        <x:v>Внешний комплект, 5–10 минут при нагрузке 42kW</x:v>
      </x:c>
      <x:c r="F333" s="14" t="n">
        <x:v>1</x:v>
      </x:c>
      <x:c r="G333" s="3" t="str">
        <x:v>к-т</x:v>
      </x:c>
      <x:c r="H333" s="15" t="n">
        <x:v>14700</x:v>
      </x:c>
      <x:c r="I333" s="15" t="n">
        <x:v>35700</x:v>
      </x:c>
      <x:c r="J333" s="16" t="n">
        <x:f>IF(AND(ISNUMBER(F333),ISNUMBER(H333)),F333*H333,"")</x:f>
        <x:v>14700</x:v>
      </x:c>
      <x:c r="K333" s="16" t="n">
        <x:f>IF(AND(ISNUMBER(F333),ISNUMBER(I333)),F333*I333,"")</x:f>
        <x:v>35700</x:v>
      </x:c>
      <x:c r="L333" s="11" t="str">
        <x:v>Купить</x:v>
      </x:c>
      <x:c r="M333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333" s="11" t="str">
        <x:v>Бюджетная оценка на 03.10.2026. Источник подтверждает характеристики, а не цену.</x:v>
      </x:c>
      <x:c r="O333" s="11" t="str">
        <x:f>IF(C333="Опционально","Вне итога",IF(AND(ISNUMBER(F333),ISNUMBER(H333),ISNUMBER(I333),F333&gt;0,H333&gt;=0,I333&gt;=H333),"Цена учтена","Уточнить цену/количество"))</x:f>
        <x:v>Цена учтена</x:v>
      </x:c>
      <x:c r="P333" s="10"/>
      <x:c r="Q333" s="18" t="str">
        <x:v>Бюджетная оценка автора</x:v>
      </x:c>
      <x:c r="R333" s="18" t="str"/>
    </x:row>
    <x:row r="334" ht="44" customHeight="1">
      <x:c r="A334" s="10" t="str">
        <x:v>A5</x:v>
      </x:c>
      <x:c r="B334" s="10" t="str">
        <x:v>A5</x:v>
      </x:c>
      <x:c r="C334" s="11" t="str">
        <x:v>Помещение</x:v>
      </x:c>
      <x:c r="D334" s="11" t="str">
        <x:v>Сервисный обход ИБП</x:v>
      </x:c>
      <x:c r="E334" s="11" t="str">
        <x:v>Внешний maintenance bypass и кабели подключения</x:v>
      </x:c>
      <x:c r="F334" s="14" t="n">
        <x:v>1</x:v>
      </x:c>
      <x:c r="G334" s="3" t="str">
        <x:v>к-т</x:v>
      </x:c>
      <x:c r="H334" s="15" t="n">
        <x:v>1000</x:v>
      </x:c>
      <x:c r="I334" s="15" t="n">
        <x:v>4000</x:v>
      </x:c>
      <x:c r="J334" s="16" t="n">
        <x:f>IF(AND(ISNUMBER(F334),ISNUMBER(H334)),F334*H334,"")</x:f>
        <x:v>1000</x:v>
      </x:c>
      <x:c r="K334" s="16" t="n">
        <x:f>IF(AND(ISNUMBER(F334),ISNUMBER(I334)),F334*I334,"")</x:f>
        <x:v>4000</x:v>
      </x:c>
      <x:c r="L334" s="11" t="str">
        <x:v>Купить</x:v>
      </x:c>
      <x:c r="M334" s="11" t="str">
        <x:v>Позволяет обслуживать ИБП. Тип подключения согласует электрик.</x:v>
      </x:c>
      <x:c r="N334" s="11" t="str">
        <x:v>Бюджетная оценка на 03.10.2026. Источник подтверждает характеристики, а не цену.</x:v>
      </x:c>
      <x:c r="O334" s="11" t="str">
        <x:f>IF(C334="Опционально","Вне итога",IF(AND(ISNUMBER(F334),ISNUMBER(H334),ISNUMBER(I334),F334&gt;0,H334&gt;=0,I334&gt;=H334),"Цена учтена","Уточнить цену/количество"))</x:f>
        <x:v>Цена учтена</x:v>
      </x:c>
      <x:c r="P334" s="10"/>
      <x:c r="Q334" s="18" t="str">
        <x:v>Бюджетная оценка автора</x:v>
      </x:c>
      <x:c r="R334" s="18" t="str"/>
    </x:row>
    <x:row r="335" ht="44" customHeight="1">
      <x:c r="A335" s="10" t="str">
        <x:v>A5</x:v>
      </x:c>
      <x:c r="B335" s="10" t="str">
        <x:v>A5</x:v>
      </x:c>
      <x:c r="C335" s="11" t="str">
        <x:v>Помещение</x:v>
      </x:c>
      <x:c r="D335" s="11" t="str">
        <x:v>Распределители питания в стойках</x:v>
      </x:c>
      <x:c r="E335" s="11" t="str">
        <x:v>2 PDU на стойку. Для &gt;8kW: 3-фазные 400V 32/63A, выходы C19 по OEM</x:v>
      </x:c>
      <x:c r="F335" s="14" t="n">
        <x:v>4</x:v>
      </x:c>
      <x:c r="G335" s="3" t="str">
        <x:v>шт</x:v>
      </x:c>
      <x:c r="H335" s="15" t="n">
        <x:v>350</x:v>
      </x:c>
      <x:c r="I335" s="15" t="n">
        <x:v>1500</x:v>
      </x:c>
      <x:c r="J335" s="16" t="n">
        <x:f>IF(AND(ISNUMBER(F335),ISNUMBER(H335)),F335*H335,"")</x:f>
        <x:v>1400</x:v>
      </x:c>
      <x:c r="K335" s="16" t="n">
        <x:f>IF(AND(ISNUMBER(F335),ISNUMBER(I335)),F335*I335,"")</x:f>
        <x:v>6000</x:v>
      </x:c>
      <x:c r="L335" s="11" t="str">
        <x:v>Купить</x:v>
      </x:c>
      <x:c r="M335" s="11" t="str">
        <x:v>Число и номинал розеток уточнить по комплекту шнуров. Два PDU от одного ИБП не образуют независимые электровводы.</x:v>
      </x:c>
      <x:c r="N335" s="11" t="str">
        <x:v>Бюджетная оценка на 03.10.2026. Источник подтверждает характеристики, а не цену.</x:v>
      </x:c>
      <x:c r="O335" s="11" t="str">
        <x:f>IF(C335="Опционально","Вне итога",IF(AND(ISNUMBER(F335),ISNUMBER(H335),ISNUMBER(I335),F335&gt;0,H335&gt;=0,I335&gt;=H335),"Цена учтена","Уточнить цену/количество"))</x:f>
        <x:v>Цена учтена</x:v>
      </x:c>
      <x:c r="P335" s="10"/>
      <x:c r="Q335" s="18" t="str">
        <x:v>Бюджетная оценка автора</x:v>
      </x:c>
      <x:c r="R335" s="18" t="str"/>
    </x:row>
    <x:row r="336" ht="44" customHeight="1">
      <x:c r="A336" s="10" t="str">
        <x:v>A5</x:v>
      </x:c>
      <x:c r="B336" s="10" t="str">
        <x:v>A5</x:v>
      </x:c>
      <x:c r="C336" s="11" t="str">
        <x:v>Помещение</x:v>
      </x:c>
      <x:c r="D336" s="11" t="str">
        <x:v>Электрощит помещения</x:v>
      </x:c>
      <x:c r="E336" s="11" t="str">
        <x:v>Вводной выключатель, отдельные линии IT и охлаждения, УЗИП, учёт, защитные устройства</x:v>
      </x:c>
      <x:c r="F336" s="14" t="n">
        <x:v>1</x:v>
      </x:c>
      <x:c r="G336" s="3" t="str">
        <x:v>к-т</x:v>
      </x:c>
      <x:c r="H336" s="15" t="n">
        <x:v>1800</x:v>
      </x:c>
      <x:c r="I336" s="15" t="n">
        <x:v>6000</x:v>
      </x:c>
      <x:c r="J336" s="16" t="n">
        <x:f>IF(AND(ISNUMBER(F336),ISNUMBER(H336)),F336*H336,"")</x:f>
        <x:v>1800</x:v>
      </x:c>
      <x:c r="K336" s="16" t="n">
        <x:f>IF(AND(ISNUMBER(F336),ISNUMBER(I336)),F336*I336,"")</x:f>
        <x:v>6000</x:v>
      </x:c>
      <x:c r="L336" s="11" t="str">
        <x:v>Купить</x:v>
      </x:c>
      <x:c r="M336" s="11" t="str">
        <x:v>Номиналы, селективность, УЗО и сечения определяются проектом. В цену включена комплектация щита.</x:v>
      </x:c>
      <x:c r="N336" s="11" t="str">
        <x:v>Бюджетная оценка на 03.10.2026. Источник подтверждает характеристики, а не цену.</x:v>
      </x:c>
      <x:c r="O336" s="11" t="str">
        <x:f>IF(C336="Опционально","Вне итога",IF(AND(ISNUMBER(F336),ISNUMBER(H336),ISNUMBER(I336),F336&gt;0,H336&gt;=0,I336&gt;=H336),"Цена учтена","Уточнить цену/количество"))</x:f>
        <x:v>Цена учтена</x:v>
      </x:c>
      <x:c r="P336" s="10"/>
      <x:c r="Q336" s="18" t="str">
        <x:v>Бюджетная оценка автора</x:v>
      </x:c>
      <x:c r="R336" s="18" t="str"/>
    </x:row>
    <x:row r="337" ht="44" customHeight="1">
      <x:c r="A337" s="10" t="str">
        <x:v>A5</x:v>
      </x:c>
      <x:c r="B337" s="10" t="str">
        <x:v>A5</x:v>
      </x:c>
      <x:c r="C337" s="11" t="str">
        <x:v>Помещение</x:v>
      </x:c>
      <x:c r="D337" s="11" t="str">
        <x:v>Силовой кабель и прокладка до комнаты</x:v>
      </x:c>
      <x:c r="E337" s="11" t="str">
        <x:v>Кабель, лоток, вводы и крепления. Сечение по расчёту</x:v>
      </x:c>
      <x:c r="F337" s="14" t="n">
        <x:v>30</x:v>
      </x:c>
      <x:c r="G337" s="3" t="str">
        <x:v>м</x:v>
      </x:c>
      <x:c r="H337" s="15" t="n">
        <x:v>40</x:v>
      </x:c>
      <x:c r="I337" s="15" t="n">
        <x:v>100</x:v>
      </x:c>
      <x:c r="J337" s="16" t="n">
        <x:f>IF(AND(ISNUMBER(F337),ISNUMBER(H337)),F337*H337,"")</x:f>
        <x:v>1200</x:v>
      </x:c>
      <x:c r="K337" s="16" t="n">
        <x:f>IF(AND(ISNUMBER(F337),ISNUMBER(I337)),F337*I337,"")</x:f>
        <x:v>3000</x:v>
      </x:c>
      <x:c r="L337" s="11" t="str">
        <x:v>Купить</x:v>
      </x:c>
      <x:c r="M337" s="11" t="str">
        <x:v>Исходная трасса 30 м. Меняется после обмера. Не является готовым выбором сечения кабеля.</x:v>
      </x:c>
      <x:c r="N337" s="11" t="str">
        <x:v>Бюджетная оценка на 03.10.2026. Источник подтверждает характеристики, а не цену.</x:v>
      </x:c>
      <x:c r="O337" s="11" t="str">
        <x:f>IF(C337="Опционально","Вне итога",IF(AND(ISNUMBER(F337),ISNUMBER(H337),ISNUMBER(I337),F337&gt;0,H337&gt;=0,I337&gt;=H337),"Цена учтена","Уточнить цену/количество"))</x:f>
        <x:v>Цена учтена</x:v>
      </x:c>
      <x:c r="P337" s="10"/>
      <x:c r="Q337" s="18" t="str">
        <x:v>Бюджетная оценка автора</x:v>
      </x:c>
      <x:c r="R337" s="18" t="str"/>
    </x:row>
    <x:row r="338" ht="44" customHeight="1">
      <x:c r="A338" s="10" t="str">
        <x:v>A5</x:v>
      </x:c>
      <x:c r="B338" s="10" t="str">
        <x:v>A5</x:v>
      </x:c>
      <x:c r="C338" s="11" t="str">
        <x:v>Помещение</x:v>
      </x:c>
      <x:c r="D338" s="11" t="str">
        <x:v>Внутренние силовые линии</x:v>
      </x:c>
      <x:c r="E338" s="11" t="str">
        <x:v>Кабели от щита до ИБП/PDU и оборудования охлаждения</x:v>
      </x:c>
      <x:c r="F338" s="14" t="n">
        <x:v>24</x:v>
      </x:c>
      <x:c r="G338" s="3" t="str">
        <x:v>м</x:v>
      </x:c>
      <x:c r="H338" s="15" t="n">
        <x:v>25</x:v>
      </x:c>
      <x:c r="I338" s="15" t="n">
        <x:v>70</x:v>
      </x:c>
      <x:c r="J338" s="16" t="n">
        <x:f>IF(AND(ISNUMBER(F338),ISNUMBER(H338)),F338*H338,"")</x:f>
        <x:v>600</x:v>
      </x:c>
      <x:c r="K338" s="16" t="n">
        <x:f>IF(AND(ISNUMBER(F338),ISNUMBER(I338)),F338*I338,"")</x:f>
        <x:v>1680</x:v>
      </x:c>
      <x:c r="L338" s="11" t="str">
        <x:v>Купить</x:v>
      </x:c>
      <x:c r="M338" s="11" t="str">
        <x:v>Исходные длины. Наконечники, разъёмы и крепёж учтены в строке расходников.</x:v>
      </x:c>
      <x:c r="N338" s="11" t="str">
        <x:v>Бюджетная оценка на 03.10.2026. Источник подтверждает характеристики, а не цену.</x:v>
      </x:c>
      <x:c r="O338" s="11" t="str">
        <x:f>IF(C338="Опционально","Вне итога",IF(AND(ISNUMBER(F338),ISNUMBER(H338),ISNUMBER(I338),F338&gt;0,H338&gt;=0,I338&gt;=H338),"Цена учтена","Уточнить цену/количество"))</x:f>
        <x:v>Цена учтена</x:v>
      </x:c>
      <x:c r="P338" s="10"/>
      <x:c r="Q338" s="18" t="str">
        <x:v>Бюджетная оценка автора</x:v>
      </x:c>
      <x:c r="R338" s="18" t="str"/>
    </x:row>
    <x:row r="339" ht="61" customHeight="1">
      <x:c r="A339" s="10" t="str">
        <x:v>A5</x:v>
      </x:c>
      <x:c r="B339" s="10" t="str">
        <x:v>A5</x:v>
      </x:c>
      <x:c r="C339" s="11" t="str">
        <x:v>Помещение</x:v>
      </x:c>
      <x:c r="D339" s="11" t="str">
        <x:v>Резерв на увеличение доступной мощности</x:v>
      </x:c>
      <x:c r="E339" s="11" t="str">
        <x:v>Техническое присоединение/изменение ввода, если существующей мощности не хватает</x:v>
      </x:c>
      <x:c r="F339" s="14" t="n">
        <x:v>1</x:v>
      </x:c>
      <x:c r="G339" s="3" t="str">
        <x:v>резерв</x:v>
      </x:c>
      <x:c r="H339" s="15" t="n">
        <x:v>0</x:v>
      </x:c>
      <x:c r="I339" s="15" t="n">
        <x:v>70000</x:v>
      </x:c>
      <x:c r="J339" s="16" t="n">
        <x:f>IF(AND(ISNUMBER(F339),ISNUMBER(H339)),F339*H339,"")</x:f>
        <x:v>0</x:v>
      </x:c>
      <x:c r="K339" s="16" t="n">
        <x:f>IF(AND(ISNUMBER(F339),ISNUMBER(I339)),F339*I339,"")</x:f>
        <x:v>70000</x:v>
      </x:c>
      <x:c r="L339" s="11" t="str">
        <x:v>Резерв</x:v>
      </x:c>
      <x:c r="M339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339" s="11" t="str">
        <x:v>Бюджетная оценка на 03.10.2026. Источник подтверждает характеристики, а не цену.</x:v>
      </x:c>
      <x:c r="O339" s="11" t="str">
        <x:f>IF(C339="Опционально","Вне итога",IF(AND(ISNUMBER(F339),ISNUMBER(H339),ISNUMBER(I339),F339&gt;0,H339&gt;=0,I339&gt;=H339),"Цена учтена","Уточнить цену/количество"))</x:f>
        <x:v>Цена учтена</x:v>
      </x:c>
      <x:c r="P339" s="10"/>
      <x:c r="Q339" s="18" t="str">
        <x:v>Бюджетная оценка автора</x:v>
      </x:c>
      <x:c r="R339" s="18" t="str"/>
    </x:row>
    <x:row r="340" ht="61" customHeight="1">
      <x:c r="A340" s="10" t="str">
        <x:v>A5</x:v>
      </x:c>
      <x:c r="B340" s="10" t="str">
        <x:v>A5</x:v>
      </x:c>
      <x:c r="C340" s="11" t="str">
        <x:v>Помещение</x:v>
      </x:c>
      <x:c r="D340" s="11" t="str">
        <x:v>Постоянное охлаждение комнаты</x:v>
      </x:c>
      <x:c r="E340" s="11" t="str">
        <x:v>3 установка(и), суммарно ≥55kW холода. Работа 24/7</x:v>
      </x:c>
      <x:c r="F340" s="14" t="n">
        <x:v>3</x:v>
      </x:c>
      <x:c r="G340" s="3" t="str">
        <x:v>шт</x:v>
      </x:c>
      <x:c r="H340" s="15" t="n">
        <x:v>6416.666666666666</x:v>
      </x:c>
      <x:c r="I340" s="15" t="n">
        <x:v>15583.333333333332</x:v>
      </x:c>
      <x:c r="J340" s="16" t="n">
        <x:f>IF(AND(ISNUMBER(F340),ISNUMBER(H340)),F340*H340,"")</x:f>
        <x:v>19250</x:v>
      </x:c>
      <x:c r="K340" s="16" t="n">
        <x:f>IF(AND(ISNUMBER(F340),ISNUMBER(I340)),F340*I340,"")</x:f>
        <x:v>46750</x:v>
      </x:c>
      <x:c r="L340" s="11" t="str">
        <x:v>Купить</x:v>
      </x:c>
      <x:c r="M340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340" s="11" t="str">
        <x:v>Бюджетная оценка на 03.10.2026. Источник подтверждает характеристики, а не цену.</x:v>
      </x:c>
      <x:c r="O340" s="11" t="str">
        <x:f>IF(C340="Опционально","Вне итога",IF(AND(ISNUMBER(F340),ISNUMBER(H340),ISNUMBER(I340),F340&gt;0,H340&gt;=0,I340&gt;=H340),"Цена учтена","Уточнить цену/количество"))</x:f>
        <x:v>Цена учтена</x:v>
      </x:c>
      <x:c r="P340" s="10"/>
      <x:c r="Q340" s="18" t="str">
        <x:v>Бюджетная оценка автора</x:v>
      </x:c>
      <x:c r="R340" s="18" t="str"/>
    </x:row>
    <x:row r="341" ht="44" customHeight="1">
      <x:c r="A341" s="10" t="str">
        <x:v>A5</x:v>
      </x:c>
      <x:c r="B341" s="10" t="str">
        <x:v>A5</x:v>
      </x:c>
      <x:c r="C341" s="11" t="str">
        <x:v>Помещение</x:v>
      </x:c>
      <x:c r="D341" s="11" t="str">
        <x:v>Трассы охлаждения и дренаж</x:v>
      </x:c>
      <x:c r="E341" s="11" t="str">
        <x:v>Подача/обратка или фреон, теплоизоляция, отвод конденсата, кронштейны</x:v>
      </x:c>
      <x:c r="F341" s="14" t="n">
        <x:v>60</x:v>
      </x:c>
      <x:c r="G341" s="3" t="str">
        <x:v>м</x:v>
      </x:c>
      <x:c r="H341" s="15" t="n">
        <x:v>25</x:v>
      </x:c>
      <x:c r="I341" s="15" t="n">
        <x:v>65</x:v>
      </x:c>
      <x:c r="J341" s="16" t="n">
        <x:f>IF(AND(ISNUMBER(F341),ISNUMBER(H341)),F341*H341,"")</x:f>
        <x:v>1500</x:v>
      </x:c>
      <x:c r="K341" s="16" t="n">
        <x:f>IF(AND(ISNUMBER(F341),ISNUMBER(I341)),F341*I341,"")</x:f>
        <x:v>3900</x:v>
      </x:c>
      <x:c r="L341" s="11" t="str">
        <x:v>Купить</x:v>
      </x:c>
      <x:c r="M341" s="11" t="str">
        <x:v>20 м на установку как исходная длина. Проверить допустимую длину и перепад высот.</x:v>
      </x:c>
      <x:c r="N341" s="11" t="str">
        <x:v>Бюджетная оценка на 03.10.2026. Источник подтверждает характеристики, а не цену.</x:v>
      </x:c>
      <x:c r="O341" s="11" t="str">
        <x:f>IF(C341="Опционально","Вне итога",IF(AND(ISNUMBER(F341),ISNUMBER(H341),ISNUMBER(I341),F341&gt;0,H341&gt;=0,I341&gt;=H341),"Цена учтена","Уточнить цену/количество"))</x:f>
        <x:v>Цена учтена</x:v>
      </x:c>
      <x:c r="P341" s="10"/>
      <x:c r="Q341" s="18" t="str">
        <x:v>Бюджетная оценка автора</x:v>
      </x:c>
      <x:c r="R341" s="18" t="str"/>
    </x:row>
    <x:row r="342" ht="44" customHeight="1">
      <x:c r="A342" s="10" t="str">
        <x:v>A5</x:v>
      </x:c>
      <x:c r="B342" s="10" t="str">
        <x:v>A5</x:v>
      </x:c>
      <x:c r="C342" s="11" t="str">
        <x:v>Помещение</x:v>
      </x:c>
      <x:c r="D342" s="11" t="str">
        <x:v>Монтаж и настройка охлаждения</x:v>
      </x:c>
      <x:c r="E342" s="11" t="str">
        <x:v>Установка наружных блоков, вакуумирование/заправка, настройка 24/7</x:v>
      </x:c>
      <x:c r="F342" s="14" t="n">
        <x:v>3</x:v>
      </x:c>
      <x:c r="G342" s="3" t="str">
        <x:v>усл</x:v>
      </x:c>
      <x:c r="H342" s="15" t="n">
        <x:v>600</x:v>
      </x:c>
      <x:c r="I342" s="15" t="n">
        <x:v>1800</x:v>
      </x:c>
      <x:c r="J342" s="16" t="n">
        <x:f>IF(AND(ISNUMBER(F342),ISNUMBER(H342)),F342*H342,"")</x:f>
        <x:v>1800</x:v>
      </x:c>
      <x:c r="K342" s="16" t="n">
        <x:f>IF(AND(ISNUMBER(F342),ISNUMBER(I342)),F342*I342,"")</x:f>
        <x:v>5400</x:v>
      </x:c>
      <x:c r="L342" s="11" t="str">
        <x:v>Купить</x:v>
      </x:c>
      <x:c r="M342" s="11" t="str"/>
      <x:c r="N342" s="11" t="str">
        <x:v>Бюджетная оценка на 03.10.2026. Источник подтверждает характеристики, а не цену.</x:v>
      </x:c>
      <x:c r="O342" s="11" t="str">
        <x:f>IF(C342="Опционально","Вне итога",IF(AND(ISNUMBER(F342),ISNUMBER(H342),ISNUMBER(I342),F342&gt;0,H342&gt;=0,I342&gt;=H342),"Цена учтена","Уточнить цену/количество"))</x:f>
        <x:v>Цена учтена</x:v>
      </x:c>
      <x:c r="P342" s="10"/>
      <x:c r="Q342" s="18" t="str">
        <x:v>Бюджетная оценка автора</x:v>
      </x:c>
      <x:c r="R342" s="18" t="str"/>
    </x:row>
    <x:row r="343" ht="44" customHeight="1">
      <x:c r="A343" s="10" t="str">
        <x:v>A5</x:v>
      </x:c>
      <x:c r="B343" s="10" t="str">
        <x:v>A5</x:v>
      </x:c>
      <x:c r="C343" s="11" t="str">
        <x:v>Помещение</x:v>
      </x:c>
      <x:c r="D343" s="11" t="str">
        <x:v>Разделение холодного и горячего воздуха</x:v>
      </x:c>
      <x:c r="E343" s="11" t="str">
        <x:v>Направление потока, панели/изоляция, проект размещения</x:v>
      </x:c>
      <x:c r="F343" s="14" t="n">
        <x:v>2</x:v>
      </x:c>
      <x:c r="G343" s="3" t="str">
        <x:v>к-т</x:v>
      </x:c>
      <x:c r="H343" s="15" t="n">
        <x:v>1200</x:v>
      </x:c>
      <x:c r="I343" s="15" t="n">
        <x:v>4500</x:v>
      </x:c>
      <x:c r="J343" s="16" t="n">
        <x:f>IF(AND(ISNUMBER(F343),ISNUMBER(H343)),F343*H343,"")</x:f>
        <x:v>2400</x:v>
      </x:c>
      <x:c r="K343" s="16" t="n">
        <x:f>IF(AND(ISNUMBER(F343),ISNUMBER(I343)),F343*I343,"")</x:f>
        <x:v>9000</x:v>
      </x:c>
      <x:c r="L343" s="11" t="str">
        <x:v>Купить</x:v>
      </x:c>
      <x:c r="M343" s="11" t="str">
        <x:v>Не закрывать выходы горячего воздуха. Обслуживание и противопожарные проходы сохранить.</x:v>
      </x:c>
      <x:c r="N343" s="11" t="str">
        <x:v>Бюджетная оценка на 03.10.2026. Источник подтверждает характеристики, а не цену.</x:v>
      </x:c>
      <x:c r="O343" s="11" t="str">
        <x:f>IF(C343="Опционально","Вне итога",IF(AND(ISNUMBER(F343),ISNUMBER(H343),ISNUMBER(I343),F343&gt;0,H343&gt;=0,I343&gt;=H343),"Цена учтена","Уточнить цену/количество"))</x:f>
        <x:v>Цена учтена</x:v>
      </x:c>
      <x:c r="P343" s="10"/>
      <x:c r="Q343" s="18" t="str">
        <x:v>Бюджетная оценка автора</x:v>
      </x:c>
      <x:c r="R343" s="18" t="str"/>
    </x:row>
    <x:row r="344" ht="44" customHeight="1">
      <x:c r="A344" s="10" t="str">
        <x:v>A5</x:v>
      </x:c>
      <x:c r="B344" s="10" t="str">
        <x:v>A5</x:v>
      </x:c>
      <x:c r="C344" s="11" t="str">
        <x:v>Помещение</x:v>
      </x:c>
      <x:c r="D344" s="11" t="str">
        <x:v>Вентиляция и уплотнение вводов</x:v>
      </x:c>
      <x:c r="E344" s="11" t="str">
        <x:v>Регулируемая вентиляция, решётки/фильтры, герметизация проходок</x:v>
      </x:c>
      <x:c r="F344" s="14" t="n">
        <x:v>1</x:v>
      </x:c>
      <x:c r="G344" s="3" t="str">
        <x:v>к-т</x:v>
      </x:c>
      <x:c r="H344" s="15" t="n">
        <x:v>800</x:v>
      </x:c>
      <x:c r="I344" s="15" t="n">
        <x:v>3500</x:v>
      </x:c>
      <x:c r="J344" s="16" t="n">
        <x:f>IF(AND(ISNUMBER(F344),ISNUMBER(H344)),F344*H344,"")</x:f>
        <x:v>800</x:v>
      </x:c>
      <x:c r="K344" s="16" t="n">
        <x:f>IF(AND(ISNUMBER(F344),ISNUMBER(I344)),F344*I344,"")</x:f>
        <x:v>3500</x:v>
      </x:c>
      <x:c r="L344" s="11" t="str">
        <x:v>Купить</x:v>
      </x:c>
      <x:c r="M344" s="11" t="str">
        <x:v>Кондиционер не обеспечивает приток воздуха сам по себе. Решение согласуется с расчётом охлаждения.</x:v>
      </x:c>
      <x:c r="N344" s="11" t="str">
        <x:v>Бюджетная оценка на 03.10.2026. Источник подтверждает характеристики, а не цену.</x:v>
      </x:c>
      <x:c r="O344" s="11" t="str">
        <x:f>IF(C344="Опционально","Вне итога",IF(AND(ISNUMBER(F344),ISNUMBER(H344),ISNUMBER(I344),F344&gt;0,H344&gt;=0,I344&gt;=H344),"Цена учтена","Уточнить цену/количество"))</x:f>
        <x:v>Цена учтена</x:v>
      </x:c>
      <x:c r="P344" s="10"/>
      <x:c r="Q344" s="18" t="str">
        <x:v>Бюджетная оценка автора</x:v>
      </x:c>
      <x:c r="R344" s="18" t="str"/>
    </x:row>
    <x:row r="345" ht="44" customHeight="1">
      <x:c r="A345" s="10" t="str">
        <x:v>A5</x:v>
      </x:c>
      <x:c r="B345" s="10" t="str">
        <x:v>A5</x:v>
      </x:c>
      <x:c r="C345" s="11" t="str">
        <x:v>Помещение</x:v>
      </x:c>
      <x:c r="D345" s="11" t="str">
        <x:v>Пожарная сигнализация</x:v>
      </x:c>
      <x:c r="E345" s="11" t="str">
        <x:v>Датчик дыма, подключение к существующей системе или автономный комплект</x:v>
      </x:c>
      <x:c r="F345" s="14" t="n">
        <x:v>1</x:v>
      </x:c>
      <x:c r="G345" s="3" t="str">
        <x:v>к-т</x:v>
      </x:c>
      <x:c r="H345" s="15" t="n">
        <x:v>150</x:v>
      </x:c>
      <x:c r="I345" s="15" t="n">
        <x:v>700</x:v>
      </x:c>
      <x:c r="J345" s="16" t="n">
        <x:f>IF(AND(ISNUMBER(F345),ISNUMBER(H345)),F345*H345,"")</x:f>
        <x:v>150</x:v>
      </x:c>
      <x:c r="K345" s="16" t="n">
        <x:f>IF(AND(ISNUMBER(F345),ISNUMBER(I345)),F345*I345,"")</x:f>
        <x:v>700</x:v>
      </x:c>
      <x:c r="L345" s="11" t="str">
        <x:v>Купить</x:v>
      </x:c>
      <x:c r="M345" s="11" t="str"/>
      <x:c r="N345" s="11" t="str">
        <x:v>Бюджетная оценка на 03.10.2026. Источник подтверждает характеристики, а не цену.</x:v>
      </x:c>
      <x:c r="O345" s="11" t="str">
        <x:f>IF(C345="Опционально","Вне итога",IF(AND(ISNUMBER(F345),ISNUMBER(H345),ISNUMBER(I345),F345&gt;0,H345&gt;=0,I345&gt;=H345),"Цена учтена","Уточнить цену/количество"))</x:f>
        <x:v>Цена учтена</x:v>
      </x:c>
      <x:c r="P345" s="10"/>
      <x:c r="Q345" s="18" t="str">
        <x:v>Бюджетная оценка автора</x:v>
      </x:c>
      <x:c r="R345" s="18" t="str"/>
    </x:row>
    <x:row r="346" ht="44" customHeight="1">
      <x:c r="A346" s="10" t="str">
        <x:v>A5</x:v>
      </x:c>
      <x:c r="B346" s="10" t="str">
        <x:v>A5</x:v>
      </x:c>
      <x:c r="C346" s="11" t="str">
        <x:v>Помещение</x:v>
      </x:c>
      <x:c r="D346" s="11" t="str">
        <x:v>Огнетушители и обозначения</x:v>
      </x:c>
      <x:c r="E346" s="11" t="str">
        <x:v>2 подходящих для электрооборудования огнетушителя, указатели</x:v>
      </x:c>
      <x:c r="F346" s="14" t="n">
        <x:v>1</x:v>
      </x:c>
      <x:c r="G346" s="3" t="str">
        <x:v>к-т</x:v>
      </x:c>
      <x:c r="H346" s="15" t="n">
        <x:v>140</x:v>
      </x:c>
      <x:c r="I346" s="15" t="n">
        <x:v>400</x:v>
      </x:c>
      <x:c r="J346" s="16" t="n">
        <x:f>IF(AND(ISNUMBER(F346),ISNUMBER(H346)),F346*H346,"")</x:f>
        <x:v>140</x:v>
      </x:c>
      <x:c r="K346" s="16" t="n">
        <x:f>IF(AND(ISNUMBER(F346),ISNUMBER(I346)),F346*I346,"")</x:f>
        <x:v>400</x:v>
      </x:c>
      <x:c r="L346" s="11" t="str">
        <x:v>Купить</x:v>
      </x:c>
      <x:c r="M346" s="11" t="str">
        <x:v>Тип и размещение определяет местный проект помещения.</x:v>
      </x:c>
      <x:c r="N346" s="11" t="str">
        <x:v>Бюджетная оценка на 03.10.2026. Источник подтверждает характеристики, а не цену.</x:v>
      </x:c>
      <x:c r="O346" s="11" t="str">
        <x:f>IF(C346="Опционально","Вне итога",IF(AND(ISNUMBER(F346),ISNUMBER(H346),ISNUMBER(I346),F346&gt;0,H346&gt;=0,I346&gt;=H346),"Цена учтена","Уточнить цену/количество"))</x:f>
        <x:v>Цена учтена</x:v>
      </x:c>
      <x:c r="P346" s="10"/>
      <x:c r="Q346" s="18" t="str">
        <x:v>Бюджетная оценка автора</x:v>
      </x:c>
      <x:c r="R346" s="18" t="str"/>
    </x:row>
    <x:row r="347" ht="44" customHeight="1">
      <x:c r="A347" s="10" t="str">
        <x:v>A5</x:v>
      </x:c>
      <x:c r="B347" s="10" t="str">
        <x:v>A5</x:v>
      </x:c>
      <x:c r="C347" s="11" t="str">
        <x:v>Помещение</x:v>
      </x:c>
      <x:c r="D347" s="11" t="str">
        <x:v>Контроль температуры и влажности</x:v>
      </x:c>
      <x:c r="E347" s="11" t="str">
        <x:v>Сетевой датчик с 2–4 внешними зондами и уведомлением</x:v>
      </x:c>
      <x:c r="F347" s="14" t="n">
        <x:v>1</x:v>
      </x:c>
      <x:c r="G347" s="3" t="str">
        <x:v>к-т</x:v>
      </x:c>
      <x:c r="H347" s="15" t="n">
        <x:v>150</x:v>
      </x:c>
      <x:c r="I347" s="15" t="n">
        <x:v>600</x:v>
      </x:c>
      <x:c r="J347" s="16" t="n">
        <x:f>IF(AND(ISNUMBER(F347),ISNUMBER(H347)),F347*H347,"")</x:f>
        <x:v>150</x:v>
      </x:c>
      <x:c r="K347" s="16" t="n">
        <x:f>IF(AND(ISNUMBER(F347),ISNUMBER(I347)),F347*I347,"")</x:f>
        <x:v>600</x:v>
      </x:c>
      <x:c r="L347" s="11" t="str">
        <x:v>Купить</x:v>
      </x:c>
      <x:c r="M347" s="11" t="str">
        <x:v>Настроить аварийное завершение работы при перегреве/сбое охлаждения.</x:v>
      </x:c>
      <x:c r="N347" s="11" t="str">
        <x:v>Бюджетная оценка на 03.10.2026. Источник подтверждает характеристики, а не цену.</x:v>
      </x:c>
      <x:c r="O347" s="11" t="str">
        <x:f>IF(C347="Опционально","Вне итога",IF(AND(ISNUMBER(F347),ISNUMBER(H347),ISNUMBER(I347),F347&gt;0,H347&gt;=0,I347&gt;=H347),"Цена учтена","Уточнить цену/количество"))</x:f>
        <x:v>Цена учтена</x:v>
      </x:c>
      <x:c r="P347" s="10"/>
      <x:c r="Q347" s="18" t="str">
        <x:v>Бюджетная оценка автора</x:v>
      </x:c>
      <x:c r="R347" s="18" t="str"/>
    </x:row>
    <x:row r="348" ht="44" customHeight="1">
      <x:c r="A348" s="10" t="str">
        <x:v>A5</x:v>
      </x:c>
      <x:c r="B348" s="10" t="str">
        <x:v>A5</x:v>
      </x:c>
      <x:c r="C348" s="11" t="str">
        <x:v>Помещение</x:v>
      </x:c>
      <x:c r="D348" s="11" t="str">
        <x:v>Крепёж и мелкие расходники</x:v>
      </x:c>
      <x:c r="E348" s="11" t="str">
        <x:v>Наконечники, клеммы, маркировка, стяжки-липучки, вводы, запас кабеля</x:v>
      </x:c>
      <x:c r="F348" s="14" t="n">
        <x:v>1</x:v>
      </x:c>
      <x:c r="G348" s="3" t="str">
        <x:v>к-т</x:v>
      </x:c>
      <x:c r="H348" s="15" t="n">
        <x:v>500</x:v>
      </x:c>
      <x:c r="I348" s="15" t="n">
        <x:v>1800</x:v>
      </x:c>
      <x:c r="J348" s="16" t="n">
        <x:f>IF(AND(ISNUMBER(F348),ISNUMBER(H348)),F348*H348,"")</x:f>
        <x:v>500</x:v>
      </x:c>
      <x:c r="K348" s="16" t="n">
        <x:f>IF(AND(ISNUMBER(F348),ISNUMBER(I348)),F348*I348,"")</x:f>
        <x:v>1800</x:v>
      </x:c>
      <x:c r="L348" s="11" t="str">
        <x:v>Купить</x:v>
      </x:c>
      <x:c r="M348" s="11" t="str"/>
      <x:c r="N348" s="11" t="str">
        <x:v>Бюджетная оценка на 03.10.2026. Источник подтверждает характеристики, а не цену.</x:v>
      </x:c>
      <x:c r="O348" s="11" t="str">
        <x:f>IF(C348="Опционально","Вне итога",IF(AND(ISNUMBER(F348),ISNUMBER(H348),ISNUMBER(I348),F348&gt;0,H348&gt;=0,I348&gt;=H348),"Цена учтена","Уточнить цену/количество"))</x:f>
        <x:v>Цена учтена</x:v>
      </x:c>
      <x:c r="P348" s="10"/>
      <x:c r="Q348" s="18" t="str">
        <x:v>Бюджетная оценка автора</x:v>
      </x:c>
      <x:c r="R348" s="18" t="str"/>
    </x:row>
    <x:row r="349" ht="44" customHeight="1">
      <x:c r="A349" s="10" t="str">
        <x:v>A5</x:v>
      </x:c>
      <x:c r="B349" s="10" t="str">
        <x:v>A5</x:v>
      </x:c>
      <x:c r="C349" s="11" t="str">
        <x:v>Помещение</x:v>
      </x:c>
      <x:c r="D349" s="11" t="str">
        <x:v>Монтаж и измерения электрики</x:v>
      </x:c>
      <x:c r="E349" s="11" t="str">
        <x:v>Монтаж, проверка защит, заземления и нагрузочный тест</x:v>
      </x:c>
      <x:c r="F349" s="14" t="n">
        <x:v>1</x:v>
      </x:c>
      <x:c r="G349" s="3" t="str">
        <x:v>усл</x:v>
      </x:c>
      <x:c r="H349" s="15" t="n">
        <x:v>2500</x:v>
      </x:c>
      <x:c r="I349" s="15" t="n">
        <x:v>8000</x:v>
      </x:c>
      <x:c r="J349" s="16" t="n">
        <x:f>IF(AND(ISNUMBER(F349),ISNUMBER(H349)),F349*H349,"")</x:f>
        <x:v>2500</x:v>
      </x:c>
      <x:c r="K349" s="16" t="n">
        <x:f>IF(AND(ISNUMBER(F349),ISNUMBER(I349)),F349*I349,"")</x:f>
        <x:v>8000</x:v>
      </x:c>
      <x:c r="L349" s="11" t="str">
        <x:v>Купить</x:v>
      </x:c>
      <x:c r="M349" s="11" t="str"/>
      <x:c r="N349" s="11" t="str">
        <x:v>Бюджетная оценка на 03.10.2026. Источник подтверждает характеристики, а не цену.</x:v>
      </x:c>
      <x:c r="O349" s="11" t="str">
        <x:f>IF(C349="Опционально","Вне итога",IF(AND(ISNUMBER(F349),ISNUMBER(H349),ISNUMBER(I349),F349&gt;0,H349&gt;=0,I349&gt;=H349),"Цена учтена","Уточнить цену/количество"))</x:f>
        <x:v>Цена учтена</x:v>
      </x:c>
      <x:c r="P349" s="10"/>
      <x:c r="Q349" s="18" t="str">
        <x:v>Бюджетная оценка автора</x:v>
      </x:c>
      <x:c r="R349" s="18" t="str"/>
    </x:row>
    <x:row r="350" ht="44" customHeight="1">
      <x:c r="A350" s="10" t="str">
        <x:v>A5</x:v>
      </x:c>
      <x:c r="B350" s="10" t="str">
        <x:v>A5</x:v>
      </x:c>
      <x:c r="C350" s="11" t="str">
        <x:v>Помещение</x:v>
      </x:c>
      <x:c r="D350" s="11" t="str">
        <x:v>Доставка, разгрузка и занос</x:v>
      </x:c>
      <x:c r="E350" s="11" t="str">
        <x:v>Транспорт, такелаж, страховка перевозки</x:v>
      </x:c>
      <x:c r="F350" s="14" t="n">
        <x:v>1</x:v>
      </x:c>
      <x:c r="G350" s="3" t="str">
        <x:v>усл</x:v>
      </x:c>
      <x:c r="H350" s="15" t="n">
        <x:v>2000</x:v>
      </x:c>
      <x:c r="I350" s="15" t="n">
        <x:v>10000</x:v>
      </x:c>
      <x:c r="J350" s="16" t="n">
        <x:f>IF(AND(ISNUMBER(F350),ISNUMBER(H350)),F350*H350,"")</x:f>
        <x:v>2000</x:v>
      </x:c>
      <x:c r="K350" s="16" t="n">
        <x:f>IF(AND(ISNUMBER(F350),ISNUMBER(I350)),F350*I350,"")</x:f>
        <x:v>10000</x:v>
      </x:c>
      <x:c r="L350" s="11" t="str">
        <x:v>Купить</x:v>
      </x:c>
      <x:c r="M350" s="11" t="str">
        <x:v>Без импортной пошлины/НДС. Для тяжёлых серверов проверить маршрут заноса заранее.</x:v>
      </x:c>
      <x:c r="N350" s="11" t="str">
        <x:v>Бюджетная оценка на 03.10.2026. Источник подтверждает характеристики, а не цену.</x:v>
      </x:c>
      <x:c r="O350" s="11" t="str">
        <x:f>IF(C350="Опционально","Вне итога",IF(AND(ISNUMBER(F350),ISNUMBER(H350),ISNUMBER(I350),F350&gt;0,H350&gt;=0,I350&gt;=H350),"Цена учтена","Уточнить цену/количество"))</x:f>
        <x:v>Цена учтена</x:v>
      </x:c>
      <x:c r="P350" s="10"/>
      <x:c r="Q350" s="18" t="str">
        <x:v>Бюджетная оценка автора</x:v>
      </x:c>
      <x:c r="R350" s="18" t="str"/>
    </x:row>
    <x:row r="351" ht="44" customHeight="1">
      <x:c r="A351" s="10" t="str">
        <x:v>A5</x:v>
      </x:c>
      <x:c r="B351" s="10" t="str">
        <x:v>A5</x:v>
      </x:c>
      <x:c r="C351" s="11" t="str">
        <x:v>Опционально</x:v>
      </x:c>
      <x:c r="D351" s="11" t="str">
        <x:v>Резервная система охлаждения</x:v>
      </x:c>
      <x:c r="E351" s="11" t="str">
        <x:v>N+1 с автоматическим переключением, расчёт отдельно</x:v>
      </x:c>
      <x:c r="F351" s="14" t="n">
        <x:v>1</x:v>
      </x:c>
      <x:c r="G351" s="3" t="str">
        <x:v>к-т</x:v>
      </x:c>
      <x:c r="H351" s="15"/>
      <x:c r="I351" s="15"/>
      <x:c r="J351" s="16" t="str">
        <x:f>IF(AND(ISNUMBER(F351),ISNUMBER(H351)),F351*H351,"")</x:f>
      </x:c>
      <x:c r="K351" s="16" t="str">
        <x:f>IF(AND(ISNUMBER(F351),ISNUMBER(I351)),F351*I351,"")</x:f>
      </x:c>
      <x:c r="L351" s="11" t="str">
        <x:v>По проекту</x:v>
      </x:c>
      <x:c r="M351" s="11" t="str">
        <x:v>Нужна для непрерывной работы при отказе охлаждения. В базовом бюджете система останавливается безопасно.</x:v>
      </x:c>
      <x:c r="N351" s="11" t="str">
        <x:v>Без цены. Требуется отдельное предложение.</x:v>
      </x:c>
      <x:c r="O351" s="11" t="str">
        <x:f>IF(C351="Опционально","Вне итога",IF(AND(ISNUMBER(F351),ISNUMBER(H351),ISNUMBER(I351),F351&gt;0,H351&gt;=0,I351&gt;=H351),"Цена учтена","Уточнить цену/количество"))</x:f>
        <x:v>Вне итога</x:v>
      </x:c>
      <x:c r="P351" s="10"/>
      <x:c r="Q351" s="18" t="str">
        <x:v>Бюджетная оценка автора</x:v>
      </x:c>
      <x:c r="R351" s="18" t="str"/>
    </x:row>
    <x:row r="352" ht="44" customHeight="1">
      <x:c r="A352" s="10" t="str">
        <x:v>A5</x:v>
      </x:c>
      <x:c r="B352" s="10" t="str">
        <x:v>A5</x:v>
      </x:c>
      <x:c r="C352" s="11" t="str">
        <x:v>Опционально</x:v>
      </x:c>
      <x:c r="D352" s="11" t="str">
        <x:v>Генератор и переключение ввода</x:v>
      </x:c>
      <x:c r="E352" s="11" t="str">
        <x:v>Для длительных отключений, размер по проекту</x:v>
      </x:c>
      <x:c r="F352" s="14" t="n">
        <x:v>1</x:v>
      </x:c>
      <x:c r="G352" s="3" t="str">
        <x:v>к-т</x:v>
      </x:c>
      <x:c r="H352" s="15"/>
      <x:c r="I352" s="15"/>
      <x:c r="J352" s="16" t="str">
        <x:f>IF(AND(ISNUMBER(F352),ISNUMBER(H352)),F352*H352,"")</x:f>
      </x:c>
      <x:c r="K352" s="16" t="str">
        <x:f>IF(AND(ISNUMBER(F352),ISNUMBER(I352)),F352*I352,"")</x:f>
      </x:c>
      <x:c r="L352" s="11" t="str">
        <x:v>По проекту</x:v>
      </x:c>
      <x:c r="M352" s="11" t="str">
        <x:v>Не включён в базовую сумму. ИБП рассчитан на короткую автономность и завершение работы.</x:v>
      </x:c>
      <x:c r="N352" s="11" t="str">
        <x:v>Без цены. Требуется отдельное предложение.</x:v>
      </x:c>
      <x:c r="O352" s="11" t="str">
        <x:f>IF(C352="Опционально","Вне итога",IF(AND(ISNUMBER(F352),ISNUMBER(H352),ISNUMBER(I352),F352&gt;0,H352&gt;=0,I352&gt;=H352),"Цена учтена","Уточнить цену/количество"))</x:f>
        <x:v>Вне итога</x:v>
      </x:c>
      <x:c r="P352" s="10"/>
      <x:c r="Q352" s="18" t="str">
        <x:v>Бюджетная оценка автора</x:v>
      </x:c>
      <x:c r="R352" s="18" t="str"/>
    </x:row>
    <x:row r="353" ht="61" customHeight="1">
      <x:c r="A353" s="10" t="str">
        <x:v>A5</x:v>
      </x:c>
      <x:c r="B353" s="10" t="str">
        <x:v>A5</x:v>
      </x:c>
      <x:c r="C353" s="11" t="str">
        <x:v>Запуск</x:v>
      </x:c>
      <x:c r="D353" s="11" t="str">
        <x:v>Системное ПО</x:v>
      </x:c>
      <x:c r="E353" s="11" t="str">
        <x:v>DGX OS/Ubuntu, NVIDIA драйвер, CUDA, SGLang/vLLM и мониторинг</x:v>
      </x:c>
      <x:c r="F353" s="14" t="n">
        <x:v>1</x:v>
      </x:c>
      <x:c r="G353" s="3" t="str">
        <x:v>к-т</x:v>
      </x:c>
      <x:c r="H353" s="15" t="n">
        <x:v>0</x:v>
      </x:c>
      <x:c r="I353" s="15" t="n">
        <x:v>0</x:v>
      </x:c>
      <x:c r="J353" s="16" t="n">
        <x:f>IF(AND(ISNUMBER(F353),ISNUMBER(H353)),F353*H353,"")</x:f>
        <x:v>0</x:v>
      </x:c>
      <x:c r="K353" s="16" t="n">
        <x:f>IF(AND(ISNUMBER(F353),ISNUMBER(I353)),F353*I353,"")</x:f>
        <x:v>0</x:v>
      </x:c>
      <x:c r="L353" s="11" t="str">
        <x:v>Без оплаты лицензии</x:v>
      </x:c>
      <x:c r="M353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353" s="11" t="str">
        <x:v>Бюджетная оценка на 03.10.2026. Источник подтверждает характеристики, а не цену.</x:v>
      </x:c>
      <x:c r="O353" s="11" t="str">
        <x:f>IF(C353="Опционально","Вне итога",IF(AND(ISNUMBER(F353),ISNUMBER(H353),ISNUMBER(I353),F353&gt;0,H353&gt;=0,I353&gt;=H353),"Цена учтена","Уточнить цену/количество"))</x:f>
        <x:v>Цена учтена</x:v>
      </x:c>
      <x:c r="P353" s="10"/>
      <x:c r="Q353" s="18" t="str">
        <x:v>Moonshot: Kimi K3, модель</x:v>
      </x:c>
      <x:c r="R353" s="18" t="str">
        <x:v>https://huggingface.co/moonshotai/Kimi-K3</x:v>
      </x:c>
    </x:row>
    <x:row r="354" ht="44" customHeight="1">
      <x:c r="A354" s="10" t="str">
        <x:v>A5</x:v>
      </x:c>
      <x:c r="B354" s="10" t="str">
        <x:v>A5</x:v>
      </x:c>
      <x:c r="C354" s="11" t="str">
        <x:v>Запуск</x:v>
      </x:c>
      <x:c r="D354" s="11" t="str">
        <x:v>Установка и настройка оборудования</x:v>
      </x:c>
      <x:c r="E354" s="11" t="str">
        <x:v>Обновление firmware, ОС, драйверов, сеть, диски и мониторинг</x:v>
      </x:c>
      <x:c r="F354" s="14" t="n">
        <x:v>1</x:v>
      </x:c>
      <x:c r="G354" s="3" t="str">
        <x:v>усл</x:v>
      </x:c>
      <x:c r="H354" s="15" t="n">
        <x:v>3000</x:v>
      </x:c>
      <x:c r="I354" s="15" t="n">
        <x:v>12000</x:v>
      </x:c>
      <x:c r="J354" s="16" t="n">
        <x:f>IF(AND(ISNUMBER(F354),ISNUMBER(H354)),F354*H354,"")</x:f>
        <x:v>3000</x:v>
      </x:c>
      <x:c r="K354" s="16" t="n">
        <x:f>IF(AND(ISNUMBER(F354),ISNUMBER(I354)),F354*I354,"")</x:f>
        <x:v>12000</x:v>
      </x:c>
      <x:c r="L354" s="11" t="str">
        <x:v>Купить</x:v>
      </x:c>
      <x:c r="M354" s="11" t="str">
        <x:v>Фиксированная работа при покупке, без помесячного обслуживания.</x:v>
      </x:c>
      <x:c r="N354" s="11" t="str">
        <x:v>Бюджетная оценка на 03.10.2026. Источник подтверждает характеристики, а не цену.</x:v>
      </x:c>
      <x:c r="O354" s="11" t="str">
        <x:f>IF(C354="Опционально","Вне итога",IF(AND(ISNUMBER(F354),ISNUMBER(H354),ISNUMBER(I354),F354&gt;0,H354&gt;=0,I354&gt;=H354),"Цена учтена","Уточнить цену/количество"))</x:f>
        <x:v>Цена учтена</x:v>
      </x:c>
      <x:c r="P354" s="10"/>
      <x:c r="Q354" s="18" t="str">
        <x:v>Бюджетная оценка автора</x:v>
      </x:c>
      <x:c r="R354" s="18" t="str"/>
    </x:row>
    <x:row r="355" ht="44" customHeight="1">
      <x:c r="A355" s="10" t="str">
        <x:v>A5</x:v>
      </x:c>
      <x:c r="B355" s="10" t="str">
        <x:v>A5</x:v>
      </x:c>
      <x:c r="C355" s="11" t="str">
        <x:v>Запуск</x:v>
      </x:c>
      <x:c r="D355" s="11" t="str">
        <x:v>Загрузка и проверка модели</x:v>
      </x:c>
      <x:c r="E355" s="11" t="str">
        <x:v>Загрузка на локальные SSD, проверка файлов, подбор контекста, нагрузочный тест</x:v>
      </x:c>
      <x:c r="F355" s="14" t="n">
        <x:v>1</x:v>
      </x:c>
      <x:c r="G355" s="3" t="str">
        <x:v>усл</x:v>
      </x:c>
      <x:c r="H355" s="15" t="n">
        <x:v>3000</x:v>
      </x:c>
      <x:c r="I355" s="15" t="n">
        <x:v>12000</x:v>
      </x:c>
      <x:c r="J355" s="16" t="n">
        <x:f>IF(AND(ISNUMBER(F355),ISNUMBER(H355)),F355*H355,"")</x:f>
        <x:v>3000</x:v>
      </x:c>
      <x:c r="K355" s="16" t="n">
        <x:f>IF(AND(ISNUMBER(F355),ISNUMBER(I355)),F355*I355,"")</x:f>
        <x:v>12000</x:v>
      </x:c>
      <x:c r="L355" s="11" t="str">
        <x:v>Купить</x:v>
      </x:c>
      <x:c r="M355" s="11" t="str">
        <x:v>Проверить память, время первого ответа, токены/с, качество и восстановление после перезагрузки.</x:v>
      </x:c>
      <x:c r="N355" s="11" t="str">
        <x:v>Бюджетная оценка на 03.10.2026. Источник подтверждает характеристики, а не цену.</x:v>
      </x:c>
      <x:c r="O355" s="11" t="str">
        <x:f>IF(C355="Опционально","Вне итога",IF(AND(ISNUMBER(F355),ISNUMBER(H355),ISNUMBER(I355),F355&gt;0,H355&gt;=0,I355&gt;=H355),"Цена учтена","Уточнить цену/количество"))</x:f>
        <x:v>Цена учтена</x:v>
      </x:c>
      <x:c r="P355" s="10"/>
      <x:c r="Q355" s="18" t="str">
        <x:v>Бюджетная оценка автора</x:v>
      </x:c>
      <x:c r="R355" s="18" t="str"/>
    </x:row>
    <x:row r="356" ht="44" customHeight="1">
      <x:c r="A356" s="10" t="str">
        <x:v>A5</x:v>
      </x:c>
      <x:c r="B356" s="10" t="str">
        <x:v>A5</x:v>
      </x:c>
      <x:c r="C356" s="11" t="str">
        <x:v>Запуск</x:v>
      </x:c>
      <x:c r="D356" s="11" t="str">
        <x:v>Резервное копирование и документация</x:v>
      </x:c>
      <x:c r="E356" s="11" t="str">
        <x:v>Настроить копии, аварийное завершение и восстановление. Передать инструкцию</x:v>
      </x:c>
      <x:c r="F356" s="14" t="n">
        <x:v>1</x:v>
      </x:c>
      <x:c r="G356" s="3" t="str">
        <x:v>усл</x:v>
      </x:c>
      <x:c r="H356" s="15" t="n">
        <x:v>1500</x:v>
      </x:c>
      <x:c r="I356" s="15" t="n">
        <x:v>6000</x:v>
      </x:c>
      <x:c r="J356" s="16" t="n">
        <x:f>IF(AND(ISNUMBER(F356),ISNUMBER(H356)),F356*H356,"")</x:f>
        <x:v>1500</x:v>
      </x:c>
      <x:c r="K356" s="16" t="n">
        <x:f>IF(AND(ISNUMBER(F356),ISNUMBER(I356)),F356*I356,"")</x:f>
        <x:v>6000</x:v>
      </x:c>
      <x:c r="L356" s="11" t="str">
        <x:v>Купить</x:v>
      </x:c>
      <x:c r="M356" s="11" t="str"/>
      <x:c r="N356" s="11" t="str">
        <x:v>Бюджетная оценка на 03.10.2026. Источник подтверждает характеристики, а не цену.</x:v>
      </x:c>
      <x:c r="O356" s="11" t="str">
        <x:f>IF(C356="Опционально","Вне итога",IF(AND(ISNUMBER(F356),ISNUMBER(H356),ISNUMBER(I356),F356&gt;0,H356&gt;=0,I356&gt;=H356),"Цена учтена","Уточнить цену/количество"))</x:f>
        <x:v>Цена учтена</x:v>
      </x:c>
      <x:c r="P356" s="10"/>
      <x:c r="Q356" s="18" t="str">
        <x:v>Бюджетная оценка автора</x:v>
      </x:c>
      <x:c r="R356" s="18" t="str"/>
    </x:row>
    <x:row r="357" ht="44" customHeight="1">
      <x:c r="A357" s="10" t="str">
        <x:v>A6.1</x:v>
      </x:c>
      <x:c r="B357" s="10" t="str">
        <x:v>A6</x:v>
      </x:c>
      <x:c r="C357" s="11" t="str">
        <x:v>Оборудование</x:v>
      </x:c>
      <x:c r="D357" s="11" t="str">
        <x:v>Готовый сервер</x:v>
      </x:c>
      <x:c r="E357" s="11" t="str">
        <x:v>Supermicro AS-8126GS-TNMR, 8×MI325X, 2 EPYC, 1.5TB RAM, SSD ниже</x:v>
      </x:c>
      <x:c r="F357" s="14" t="n">
        <x:v>1</x:v>
      </x:c>
      <x:c r="G357" s="3" t="str">
        <x:v>шт</x:v>
      </x:c>
      <x:c r="H357" s="15" t="n">
        <x:v>260000</x:v>
      </x:c>
      <x:c r="I357" s="15" t="n">
        <x:v>420000</x:v>
      </x:c>
      <x:c r="J357" s="16" t="n">
        <x:f>IF(AND(ISNUMBER(F357),ISNUMBER(H357)),F357*H357,"")</x:f>
        <x:v>260000</x:v>
      </x:c>
      <x:c r="K357" s="16" t="n">
        <x:f>IF(AND(ISNUMBER(F357),ISNUMBER(I357)),F357*I357,"")</x:f>
        <x:v>420000</x:v>
      </x:c>
      <x:c r="L357" s="11" t="str">
        <x:v>Купить</x:v>
      </x:c>
      <x:c r="M357" s="11" t="str">
        <x:v>Цена полностью собранного OEM-комплекта. Не прибавлять отдельно внутренние компоненты.</x:v>
      </x:c>
      <x:c r="N357" s="11" t="str">
        <x:v>Бюджетная оценка на 03.10.2026. Источник подтверждает характеристики, а не цену.</x:v>
      </x:c>
      <x:c r="O357" s="11" t="str">
        <x:f>IF(C357="Опционально","Вне итога",IF(AND(ISNUMBER(F357),ISNUMBER(H357),ISNUMBER(I357),F357&gt;0,H357&gt;=0,I357&gt;=H357),"Цена учтена","Уточнить цену/количество"))</x:f>
        <x:v>Цена учтена</x:v>
      </x:c>
      <x:c r="P357" s="10"/>
      <x:c r="Q357" s="18" t="str">
        <x:v>Supermicro: AS-8126GS-TNMR</x:v>
      </x:c>
      <x:c r="R357" s="18" t="str">
        <x:v>https://www.supermicro.com/en/products/system/gpu/8u/as-8126gs-tnmr</x:v>
      </x:c>
    </x:row>
    <x:row r="358" ht="44" customHeight="1">
      <x:c r="A358" s="10" t="str">
        <x:v>A6.1</x:v>
      </x:c>
      <x:c r="B358" s="10" t="str">
        <x:v>A6</x:v>
      </x:c>
      <x:c r="C358" s="11" t="str">
        <x:v>Оборудование</x:v>
      </x:c>
      <x:c r="D358" s="11" t="str">
        <x:v>Ускорители OAM и базовая плата</x:v>
      </x:c>
      <x:c r="E358" s="11" t="str">
        <x:v>8×MI325X на узел, Infinity Fabric и платформа OAM</x:v>
      </x:c>
      <x:c r="F358" s="14" t="n">
        <x:v>8</x:v>
      </x:c>
      <x:c r="G358" s="3" t="str">
        <x:v>шт</x:v>
      </x:c>
      <x:c r="H358" s="21" t="n">
        <x:v>0</x:v>
      </x:c>
      <x:c r="I358" s="21" t="n">
        <x:v>0</x:v>
      </x:c>
      <x:c r="J358" s="16" t="n">
        <x:f>IF(AND(ISNUMBER(F358),ISNUMBER(H358)),F358*H358,"")</x:f>
        <x:v>0</x:v>
      </x:c>
      <x:c r="K358" s="16" t="n">
        <x:f>IF(AND(ISNUMBER(F358),ISNUMBER(I358)),F358*I358,"")</x:f>
        <x:v>0</x:v>
      </x:c>
      <x:c r="L358" s="11" t="str">
        <x:v>В комплекте</x:v>
      </x:c>
      <x:c r="M358" s="11" t="str"/>
      <x:c r="N358" s="11" t="str">
        <x:v>Включено в цену основного комплекта. Доплата $0.</x:v>
      </x:c>
      <x:c r="O358" s="11" t="str">
        <x:f>IF(C358="Опционально","Вне итога",IF(AND(ISNUMBER(F358),ISNUMBER(H358),ISNUMBER(I358),F358&gt;0,H358&gt;=0,I358&gt;=H358),"Цена учтена","Уточнить цену/количество"))</x:f>
        <x:v>Цена учтена</x:v>
      </x:c>
      <x:c r="P358" s="10"/>
      <x:c r="Q358" s="18" t="str">
        <x:v>Supermicro: AS-8126GS-TNMR</x:v>
      </x:c>
      <x:c r="R358" s="18" t="str">
        <x:v>https://www.supermicro.com/en/products/system/gpu/8u/as-8126gs-tnmr</x:v>
      </x:c>
    </x:row>
    <x:row r="359" ht="44" customHeight="1">
      <x:c r="A359" s="10" t="str">
        <x:v>A6.1</x:v>
      </x:c>
      <x:c r="B359" s="10" t="str">
        <x:v>A6</x:v>
      </x:c>
      <x:c r="C359" s="11" t="str">
        <x:v>Оборудование</x:v>
      </x:c>
      <x:c r="D359" s="11" t="str">
        <x:v>Процессоры и охлаждение CPU</x:v>
      </x:c>
      <x:c r="E359" s="11" t="str">
        <x:v>2×EPYC 9005, ≥64 ядер каждый, совместимые OEM кулеры</x:v>
      </x:c>
      <x:c r="F359" s="14" t="n">
        <x:v>2</x:v>
      </x:c>
      <x:c r="G359" s="3" t="str">
        <x:v>шт</x:v>
      </x:c>
      <x:c r="H359" s="21" t="n">
        <x:v>0</x:v>
      </x:c>
      <x:c r="I359" s="21" t="n">
        <x:v>0</x:v>
      </x:c>
      <x:c r="J359" s="16" t="n">
        <x:f>IF(AND(ISNUMBER(F359),ISNUMBER(H359)),F359*H359,"")</x:f>
        <x:v>0</x:v>
      </x:c>
      <x:c r="K359" s="16" t="n">
        <x:f>IF(AND(ISNUMBER(F359),ISNUMBER(I359)),F359*I359,"")</x:f>
        <x:v>0</x:v>
      </x:c>
      <x:c r="L359" s="11" t="str">
        <x:v>В комплекте</x:v>
      </x:c>
      <x:c r="M359" s="11" t="str"/>
      <x:c r="N359" s="11" t="str">
        <x:v>Включено в цену основного комплекта. Доплата $0.</x:v>
      </x:c>
      <x:c r="O359" s="11" t="str">
        <x:f>IF(C359="Опционально","Вне итога",IF(AND(ISNUMBER(F359),ISNUMBER(H359),ISNUMBER(I359),F359&gt;0,H359&gt;=0,I359&gt;=H359),"Цена учтена","Уточнить цену/количество"))</x:f>
        <x:v>Цена учтена</x:v>
      </x:c>
      <x:c r="P359" s="10"/>
      <x:c r="Q359" s="18" t="str">
        <x:v>Supermicro: AS-8126GS-TNMR</x:v>
      </x:c>
      <x:c r="R359" s="18" t="str">
        <x:v>https://www.supermicro.com/en/products/system/gpu/8u/as-8126gs-tnmr</x:v>
      </x:c>
    </x:row>
    <x:row r="360" ht="44" customHeight="1">
      <x:c r="A360" s="10" t="str">
        <x:v>A6.1</x:v>
      </x:c>
      <x:c r="B360" s="10" t="str">
        <x:v>A6</x:v>
      </x:c>
      <x:c r="C360" s="11" t="str">
        <x:v>Оборудование</x:v>
      </x:c>
      <x:c r="D360" s="11" t="str">
        <x:v>Оперативная память</x:v>
      </x:c>
      <x:c r="E360" s="11" t="str">
        <x:v>24×64GB DDR5 ECC RDIMM на узел, 1.5TB, все каналы</x:v>
      </x:c>
      <x:c r="F360" s="14" t="n">
        <x:v>24</x:v>
      </x:c>
      <x:c r="G360" s="3" t="str">
        <x:v>шт</x:v>
      </x:c>
      <x:c r="H360" s="21" t="n">
        <x:v>0</x:v>
      </x:c>
      <x:c r="I360" s="21" t="n">
        <x:v>0</x:v>
      </x:c>
      <x:c r="J360" s="16" t="n">
        <x:f>IF(AND(ISNUMBER(F360),ISNUMBER(H360)),F360*H360,"")</x:f>
        <x:v>0</x:v>
      </x:c>
      <x:c r="K360" s="16" t="n">
        <x:f>IF(AND(ISNUMBER(F360),ISNUMBER(I360)),F360*I360,"")</x:f>
        <x:v>0</x:v>
      </x:c>
      <x:c r="L360" s="11" t="str">
        <x:v>В комплекте</x:v>
      </x:c>
      <x:c r="M360" s="11" t="str"/>
      <x:c r="N360" s="11" t="str">
        <x:v>Включено в цену основного комплекта. Доплата $0.</x:v>
      </x:c>
      <x:c r="O360" s="11" t="str">
        <x:f>IF(C360="Опционально","Вне итога",IF(AND(ISNUMBER(F360),ISNUMBER(H360),ISNUMBER(I360),F360&gt;0,H360&gt;=0,I360&gt;=H360),"Цена учтена","Уточнить цену/количество"))</x:f>
        <x:v>Цена учтена</x:v>
      </x:c>
      <x:c r="P360" s="10"/>
      <x:c r="Q360" s="18" t="str">
        <x:v>Supermicro: AS-8126GS-TNMR</x:v>
      </x:c>
      <x:c r="R360" s="18" t="str">
        <x:v>https://www.supermicro.com/en/products/system/gpu/8u/as-8126gs-tnmr</x:v>
      </x:c>
    </x:row>
    <x:row r="361" ht="44" customHeight="1">
      <x:c r="A361" s="10" t="str">
        <x:v>A6.1</x:v>
      </x:c>
      <x:c r="B361" s="10" t="str">
        <x:v>A6</x:v>
      </x:c>
      <x:c r="C361" s="11" t="str">
        <x:v>Оборудование</x:v>
      </x:c>
      <x:c r="D361" s="11" t="str">
        <x:v>SSD загрузки</x:v>
      </x:c>
      <x:c r="E361" s="11" t="str">
        <x:v>2×1.92TB enterprise NVMe на узел, зеркало</x:v>
      </x:c>
      <x:c r="F361" s="14" t="n">
        <x:v>2</x:v>
      </x:c>
      <x:c r="G361" s="3" t="str">
        <x:v>шт</x:v>
      </x:c>
      <x:c r="H361" s="21" t="n">
        <x:v>0</x:v>
      </x:c>
      <x:c r="I361" s="21" t="n">
        <x:v>0</x:v>
      </x:c>
      <x:c r="J361" s="16" t="n">
        <x:f>IF(AND(ISNUMBER(F361),ISNUMBER(H361)),F361*H361,"")</x:f>
        <x:v>0</x:v>
      </x:c>
      <x:c r="K361" s="16" t="n">
        <x:f>IF(AND(ISNUMBER(F361),ISNUMBER(I361)),F361*I361,"")</x:f>
        <x:v>0</x:v>
      </x:c>
      <x:c r="L361" s="11" t="str">
        <x:v>В комплекте</x:v>
      </x:c>
      <x:c r="M361" s="11" t="str"/>
      <x:c r="N361" s="11" t="str">
        <x:v>Включено в цену основного комплекта. Доплата $0.</x:v>
      </x:c>
      <x:c r="O361" s="11" t="str">
        <x:f>IF(C361="Опционально","Вне итога",IF(AND(ISNUMBER(F361),ISNUMBER(H361),ISNUMBER(I361),F361&gt;0,H361&gt;=0,I361&gt;=H361),"Цена учтена","Уточнить цену/количество"))</x:f>
        <x:v>Цена учтена</x:v>
      </x:c>
      <x:c r="P361" s="10"/>
      <x:c r="Q361" s="18" t="str">
        <x:v>Supermicro: AS-8126GS-TNMR</x:v>
      </x:c>
      <x:c r="R361" s="18" t="str">
        <x:v>https://www.supermicro.com/en/products/system/gpu/8u/as-8126gs-tnmr</x:v>
      </x:c>
    </x:row>
    <x:row r="362" ht="44" customHeight="1">
      <x:c r="A362" s="10" t="str">
        <x:v>A6.1</x:v>
      </x:c>
      <x:c r="B362" s="10" t="str">
        <x:v>A6</x:v>
      </x:c>
      <x:c r="C362" s="11" t="str">
        <x:v>Оборудование</x:v>
      </x:c>
      <x:c r="D362" s="11" t="str">
        <x:v>SSD моделей и данных</x:v>
      </x:c>
      <x:c r="E362" s="11" t="str">
        <x:v>4×7.68TB enterprise NVMe на узел</x:v>
      </x:c>
      <x:c r="F362" s="14" t="n">
        <x:v>4</x:v>
      </x:c>
      <x:c r="G362" s="3" t="str">
        <x:v>шт</x:v>
      </x:c>
      <x:c r="H362" s="21" t="n">
        <x:v>0</x:v>
      </x:c>
      <x:c r="I362" s="21" t="n">
        <x:v>0</x:v>
      </x:c>
      <x:c r="J362" s="16" t="n">
        <x:f>IF(AND(ISNUMBER(F362),ISNUMBER(H362)),F362*H362,"")</x:f>
        <x:v>0</x:v>
      </x:c>
      <x:c r="K362" s="16" t="n">
        <x:f>IF(AND(ISNUMBER(F362),ISNUMBER(I362)),F362*I362,"")</x:f>
        <x:v>0</x:v>
      </x:c>
      <x:c r="L362" s="11" t="str">
        <x:v>В комплекте</x:v>
      </x:c>
      <x:c r="M362" s="11" t="str"/>
      <x:c r="N362" s="11" t="str">
        <x:v>Включено в цену основного комплекта. Доплата $0.</x:v>
      </x:c>
      <x:c r="O362" s="11" t="str">
        <x:f>IF(C362="Опционально","Вне итога",IF(AND(ISNUMBER(F362),ISNUMBER(H362),ISNUMBER(I362),F362&gt;0,H362&gt;=0,I362&gt;=H362),"Цена учтена","Уточнить цену/количество"))</x:f>
        <x:v>Цена учтена</x:v>
      </x:c>
      <x:c r="P362" s="10"/>
      <x:c r="Q362" s="18" t="str">
        <x:v>Supermicro: AS-8126GS-TNMR</x:v>
      </x:c>
      <x:c r="R362" s="18" t="str">
        <x:v>https://www.supermicro.com/en/products/system/gpu/8u/as-8126gs-tnmr</x:v>
      </x:c>
    </x:row>
    <x:row r="363" ht="44" customHeight="1">
      <x:c r="A363" s="10" t="str">
        <x:v>A6.1</x:v>
      </x:c>
      <x:c r="B363" s="10" t="str">
        <x:v>A6</x:v>
      </x:c>
      <x:c r="C363" s="11" t="str">
        <x:v>Оборудование</x:v>
      </x:c>
      <x:c r="D363" s="11" t="str">
        <x:v>Корпус и блоки питания</x:v>
      </x:c>
      <x:c r="E363" s="11" t="str">
        <x:v>8U. 6 OEM PSU на узел</x:v>
      </x:c>
      <x:c r="F363" s="14" t="n">
        <x:v>1</x:v>
      </x:c>
      <x:c r="G363" s="3" t="str">
        <x:v>к-т</x:v>
      </x:c>
      <x:c r="H363" s="21" t="n">
        <x:v>0</x:v>
      </x:c>
      <x:c r="I363" s="21" t="n">
        <x:v>0</x:v>
      </x:c>
      <x:c r="J363" s="16" t="n">
        <x:f>IF(AND(ISNUMBER(F363),ISNUMBER(H363)),F363*H363,"")</x:f>
        <x:v>0</x:v>
      </x:c>
      <x:c r="K363" s="16" t="n">
        <x:f>IF(AND(ISNUMBER(F363),ISNUMBER(I363)),F363*I363,"")</x:f>
        <x:v>0</x:v>
      </x:c>
      <x:c r="L363" s="11" t="str">
        <x:v>В комплекте</x:v>
      </x:c>
      <x:c r="M363" s="11" t="str"/>
      <x:c r="N363" s="11" t="str">
        <x:v>Включено в цену основного комплекта. Доплата $0.</x:v>
      </x:c>
      <x:c r="O363" s="11" t="str">
        <x:f>IF(C363="Опционально","Вне итога",IF(AND(ISNUMBER(F363),ISNUMBER(H363),ISNUMBER(I363),F363&gt;0,H363&gt;=0,I363&gt;=H363),"Цена учтена","Уточнить цену/количество"))</x:f>
        <x:v>Цена учтена</x:v>
      </x:c>
      <x:c r="P363" s="10"/>
      <x:c r="Q363" s="18" t="str">
        <x:v>Supermicro: AS-8126GS-TNMR</x:v>
      </x:c>
      <x:c r="R363" s="18" t="str">
        <x:v>https://www.supermicro.com/en/products/system/gpu/8u/as-8126gs-tnmr</x:v>
      </x:c>
    </x:row>
    <x:row r="364" ht="44" customHeight="1">
      <x:c r="A364" s="10" t="str">
        <x:v>A6.1</x:v>
      </x:c>
      <x:c r="B364" s="10" t="str">
        <x:v>A6</x:v>
      </x:c>
      <x:c r="C364" s="11" t="str">
        <x:v>Оборудование</x:v>
      </x:c>
      <x:c r="D364" s="11" t="str">
        <x:v>Шнуры питания</x:v>
      </x:c>
      <x:c r="E364" s="11" t="str">
        <x:v>6 шнуров на узел, тип разъёмов/регион по OEM</x:v>
      </x:c>
      <x:c r="F364" s="14" t="n">
        <x:v>1</x:v>
      </x:c>
      <x:c r="G364" s="3" t="str">
        <x:v>к-т</x:v>
      </x:c>
      <x:c r="H364" s="21" t="n">
        <x:v>0</x:v>
      </x:c>
      <x:c r="I364" s="21" t="n">
        <x:v>0</x:v>
      </x:c>
      <x:c r="J364" s="16" t="n">
        <x:f>IF(AND(ISNUMBER(F364),ISNUMBER(H364)),F364*H364,"")</x:f>
        <x:v>0</x:v>
      </x:c>
      <x:c r="K364" s="16" t="n">
        <x:f>IF(AND(ISNUMBER(F364),ISNUMBER(I364)),F364*I364,"")</x:f>
        <x:v>0</x:v>
      </x:c>
      <x:c r="L364" s="11" t="str">
        <x:v>В комплекте</x:v>
      </x:c>
      <x:c r="M364" s="11" t="str"/>
      <x:c r="N364" s="11" t="str">
        <x:v>Включено в цену основного комплекта. Доплата $0.</x:v>
      </x:c>
      <x:c r="O364" s="11" t="str">
        <x:f>IF(C364="Опционально","Вне итога",IF(AND(ISNUMBER(F364),ISNUMBER(H364),ISNUMBER(I364),F364&gt;0,H364&gt;=0,I364&gt;=H364),"Цена учтена","Уточнить цену/количество"))</x:f>
        <x:v>Цена учтена</x:v>
      </x:c>
      <x:c r="P364" s="10"/>
      <x:c r="Q364" s="18" t="str">
        <x:v>Supermicro: AS-8126GS-TNMR</x:v>
      </x:c>
      <x:c r="R364" s="18" t="str">
        <x:v>https://www.supermicro.com/en/products/system/gpu/8u/as-8126gs-tnmr</x:v>
      </x:c>
    </x:row>
    <x:row r="365" ht="44" customHeight="1">
      <x:c r="A365" s="10" t="str">
        <x:v>A6.1</x:v>
      </x:c>
      <x:c r="B365" s="10" t="str">
        <x:v>A6</x:v>
      </x:c>
      <x:c r="C365" s="11" t="str">
        <x:v>Оборудование</x:v>
      </x:c>
      <x:c r="D365" s="11" t="str">
        <x:v>Внутреннее охлаждение</x:v>
      </x:c>
      <x:c r="E365" s="11" t="str">
        <x:v>Радиаторы, вентиляторы, воздуховоды OEM</x:v>
      </x:c>
      <x:c r="F365" s="14" t="n">
        <x:v>1</x:v>
      </x:c>
      <x:c r="G365" s="3" t="str">
        <x:v>к-т</x:v>
      </x:c>
      <x:c r="H365" s="21" t="n">
        <x:v>0</x:v>
      </x:c>
      <x:c r="I365" s="21" t="n">
        <x:v>0</x:v>
      </x:c>
      <x:c r="J365" s="16" t="n">
        <x:f>IF(AND(ISNUMBER(F365),ISNUMBER(H365)),F365*H365,"")</x:f>
        <x:v>0</x:v>
      </x:c>
      <x:c r="K365" s="16" t="n">
        <x:f>IF(AND(ISNUMBER(F365),ISNUMBER(I365)),F365*I365,"")</x:f>
        <x:v>0</x:v>
      </x:c>
      <x:c r="L365" s="11" t="str">
        <x:v>В комплекте</x:v>
      </x:c>
      <x:c r="M365" s="11" t="str"/>
      <x:c r="N365" s="11" t="str">
        <x:v>Включено в цену основного комплекта. Доплата $0.</x:v>
      </x:c>
      <x:c r="O365" s="11" t="str">
        <x:f>IF(C365="Опционально","Вне итога",IF(AND(ISNUMBER(F365),ISNUMBER(H365),ISNUMBER(I365),F365&gt;0,H365&gt;=0,I365&gt;=H365),"Цена учтена","Уточнить цену/количество"))</x:f>
        <x:v>Цена учтена</x:v>
      </x:c>
      <x:c r="P365" s="10"/>
      <x:c r="Q365" s="18" t="str">
        <x:v>Supermicro: AS-8126GS-TNMR</x:v>
      </x:c>
      <x:c r="R365" s="18" t="str">
        <x:v>https://www.supermicro.com/en/products/system/gpu/8u/as-8126gs-tnmr</x:v>
      </x:c>
    </x:row>
    <x:row r="366" ht="44" customHeight="1">
      <x:c r="A366" s="10" t="str">
        <x:v>A6.1</x:v>
      </x:c>
      <x:c r="B366" s="10" t="str">
        <x:v>A6</x:v>
      </x:c>
      <x:c r="C366" s="11" t="str">
        <x:v>Оборудование</x:v>
      </x:c>
      <x:c r="D366" s="11" t="str">
        <x:v>Монтаж и системные платы</x:v>
      </x:c>
      <x:c r="E366" s="11" t="str">
        <x:v>Рельсы, backplane SSD, кабели, BMC и 2×10GbE на узел</x:v>
      </x:c>
      <x:c r="F366" s="14" t="n">
        <x:v>1</x:v>
      </x:c>
      <x:c r="G366" s="3" t="str">
        <x:v>к-т</x:v>
      </x:c>
      <x:c r="H366" s="21" t="n">
        <x:v>0</x:v>
      </x:c>
      <x:c r="I366" s="21" t="n">
        <x:v>0</x:v>
      </x:c>
      <x:c r="J366" s="16" t="n">
        <x:f>IF(AND(ISNUMBER(F366),ISNUMBER(H366)),F366*H366,"")</x:f>
        <x:v>0</x:v>
      </x:c>
      <x:c r="K366" s="16" t="n">
        <x:f>IF(AND(ISNUMBER(F366),ISNUMBER(I366)),F366*I366,"")</x:f>
        <x:v>0</x:v>
      </x:c>
      <x:c r="L366" s="11" t="str">
        <x:v>В комплекте</x:v>
      </x:c>
      <x:c r="M366" s="11" t="str"/>
      <x:c r="N366" s="11" t="str">
        <x:v>Включено в цену основного комплекта. Доплата $0.</x:v>
      </x:c>
      <x:c r="O366" s="11" t="str">
        <x:f>IF(C366="Опционально","Вне итога",IF(AND(ISNUMBER(F366),ISNUMBER(H366),ISNUMBER(I366),F366&gt;0,H366&gt;=0,I366&gt;=H366),"Цена учтена","Уточнить цену/количество"))</x:f>
        <x:v>Цена учтена</x:v>
      </x:c>
      <x:c r="P366" s="10"/>
      <x:c r="Q366" s="18" t="str">
        <x:v>Supermicro: AS-8126GS-TNMR</x:v>
      </x:c>
      <x:c r="R366" s="18" t="str">
        <x:v>https://www.supermicro.com/en/products/system/gpu/8u/as-8126gs-tnmr</x:v>
      </x:c>
    </x:row>
    <x:row r="367" ht="44" customHeight="1">
      <x:c r="A367" s="10" t="str">
        <x:v>A6.1</x:v>
      </x:c>
      <x:c r="B367" s="10" t="str">
        <x:v>A6</x:v>
      </x:c>
      <x:c r="C367" s="11" t="str">
        <x:v>Оборудование</x:v>
      </x:c>
      <x:c r="D367" s="11" t="str">
        <x:v>Коммутатор обычной сети</x:v>
      </x:c>
      <x:c r="E367" s="11" t="str">
        <x:v>8×RJ45 1/2.5/5/10GbE, управляемый. При &gt;6 узлах: 24 порта</x:v>
      </x:c>
      <x:c r="F367" s="14" t="n">
        <x:v>1</x:v>
      </x:c>
      <x:c r="G367" s="3" t="str">
        <x:v>шт</x:v>
      </x:c>
      <x:c r="H367" s="15" t="n">
        <x:v>650</x:v>
      </x:c>
      <x:c r="I367" s="15" t="n">
        <x:v>1600</x:v>
      </x:c>
      <x:c r="J367" s="16" t="n">
        <x:f>IF(AND(ISNUMBER(F367),ISNUMBER(H367)),F367*H367,"")</x:f>
        <x:v>650</x:v>
      </x:c>
      <x:c r="K367" s="16" t="n">
        <x:f>IF(AND(ISNUMBER(F367),ISNUMBER(I367)),F367*I367,"")</x:f>
        <x:v>1600</x:v>
      </x:c>
      <x:c r="L367" s="11" t="str">
        <x:v>Купить</x:v>
      </x:c>
      <x:c r="M367" s="11" t="str">
        <x:v>Управление, загрузка файлов, резервные копии. Использовать Ethernet ОС, а не BMC.</x:v>
      </x:c>
      <x:c r="N367" s="11" t="str">
        <x:v>Бюджетная оценка на 03.10.2026. Источник подтверждает характеристики, а не цену.</x:v>
      </x:c>
      <x:c r="O367" s="11" t="str">
        <x:f>IF(C367="Опционально","Вне итога",IF(AND(ISNUMBER(F367),ISNUMBER(H367),ISNUMBER(I367),F367&gt;0,H367&gt;=0,I367&gt;=H367),"Цена учтена","Уточнить цену/количество"))</x:f>
        <x:v>Цена учтена</x:v>
      </x:c>
      <x:c r="P367" s="10"/>
      <x:c r="Q367" s="18" t="str">
        <x:v>Бюджетная оценка автора</x:v>
      </x:c>
      <x:c r="R367" s="18" t="str"/>
    </x:row>
    <x:row r="368" ht="44" customHeight="1">
      <x:c r="A368" s="10" t="str">
        <x:v>A6.1</x:v>
      </x:c>
      <x:c r="B368" s="10" t="str">
        <x:v>A6</x:v>
      </x:c>
      <x:c r="C368" s="11" t="str">
        <x:v>Оборудование</x:v>
      </x:c>
      <x:c r="D368" s="11" t="str">
        <x:v>Сетевой шлюз</x:v>
      </x:c>
      <x:c r="E368" s="11" t="str">
        <x:v>Проводной маршрутизатор с межсетевым экраном, ≥1GbE</x:v>
      </x:c>
      <x:c r="F368" s="14" t="n">
        <x:v>1</x:v>
      </x:c>
      <x:c r="G368" s="3" t="str">
        <x:v>шт</x:v>
      </x:c>
      <x:c r="H368" s="15" t="n">
        <x:v>150</x:v>
      </x:c>
      <x:c r="I368" s="15" t="n">
        <x:v>500</x:v>
      </x:c>
      <x:c r="J368" s="16" t="n">
        <x:f>IF(AND(ISNUMBER(F368),ISNUMBER(H368)),F368*H368,"")</x:f>
        <x:v>150</x:v>
      </x:c>
      <x:c r="K368" s="16" t="n">
        <x:f>IF(AND(ISNUMBER(F368),ISNUMBER(I368)),F368*I368,"")</x:f>
        <x:v>500</x:v>
      </x:c>
      <x:c r="L368" s="11" t="str">
        <x:v>Купить</x:v>
      </x:c>
      <x:c r="M368" s="11" t="str">
        <x:v>Подключение к локальной сети. Плата за связь не включена.</x:v>
      </x:c>
      <x:c r="N368" s="11" t="str">
        <x:v>Бюджетная оценка на 03.10.2026. Источник подтверждает характеристики, а не цену.</x:v>
      </x:c>
      <x:c r="O368" s="11" t="str">
        <x:f>IF(C368="Опционально","Вне итога",IF(AND(ISNUMBER(F368),ISNUMBER(H368),ISNUMBER(I368),F368&gt;0,H368&gt;=0,I368&gt;=H368),"Цена учтена","Уточнить цену/количество"))</x:f>
        <x:v>Цена учтена</x:v>
      </x:c>
      <x:c r="P368" s="10"/>
      <x:c r="Q368" s="18" t="str">
        <x:v>Бюджетная оценка автора</x:v>
      </x:c>
      <x:c r="R368" s="18" t="str"/>
    </x:row>
    <x:row r="369" ht="44" customHeight="1">
      <x:c r="A369" s="10" t="str">
        <x:v>A6.1</x:v>
      </x:c>
      <x:c r="B369" s="10" t="str">
        <x:v>A6</x:v>
      </x:c>
      <x:c r="C369" s="11" t="str">
        <x:v>Оборудование</x:v>
      </x:c>
      <x:c r="D369" s="11" t="str">
        <x:v>Резервное хранилище</x:v>
      </x:c>
      <x:c r="E369" s="11" t="str">
        <x:v>NAS 4 отсека, 10GbE, RAM ≥16GB, диски отдельно</x:v>
      </x:c>
      <x:c r="F369" s="14" t="n">
        <x:v>1</x:v>
      </x:c>
      <x:c r="G369" s="3" t="str">
        <x:v>шт</x:v>
      </x:c>
      <x:c r="H369" s="15" t="n">
        <x:v>1100</x:v>
      </x:c>
      <x:c r="I369" s="15" t="n">
        <x:v>2600</x:v>
      </x:c>
      <x:c r="J369" s="16" t="n">
        <x:f>IF(AND(ISNUMBER(F369),ISNUMBER(H369)),F369*H369,"")</x:f>
        <x:v>1100</x:v>
      </x:c>
      <x:c r="K369" s="16" t="n">
        <x:f>IF(AND(ISNUMBER(F369),ISNUMBER(I369)),F369*I369,"")</x:f>
        <x:v>2600</x:v>
      </x:c>
      <x:c r="L369" s="11" t="str">
        <x:v>Купить</x:v>
      </x:c>
      <x:c r="M369" s="11" t="str">
        <x:v>Копии настроек, данных и контрольных точек. Основной сервер не считается резервной копией.</x:v>
      </x:c>
      <x:c r="N369" s="11" t="str">
        <x:v>Бюджетная оценка на 03.10.2026. Источник подтверждает характеристики, а не цену.</x:v>
      </x:c>
      <x:c r="O369" s="11" t="str">
        <x:f>IF(C369="Опционально","Вне итога",IF(AND(ISNUMBER(F369),ISNUMBER(H369),ISNUMBER(I369),F369&gt;0,H369&gt;=0,I369&gt;=H369),"Цена учтена","Уточнить цену/количество"))</x:f>
        <x:v>Цена учтена</x:v>
      </x:c>
      <x:c r="P369" s="10"/>
      <x:c r="Q369" s="18" t="str">
        <x:v>Бюджетная оценка автора</x:v>
      </x:c>
      <x:c r="R369" s="18" t="str"/>
    </x:row>
    <x:row r="370" ht="44" customHeight="1">
      <x:c r="A370" s="10" t="str">
        <x:v>A6.1</x:v>
      </x:c>
      <x:c r="B370" s="10" t="str">
        <x:v>A6</x:v>
      </x:c>
      <x:c r="C370" s="11" t="str">
        <x:v>Оборудование</x:v>
      </x:c>
      <x:c r="D370" s="11" t="str">
        <x:v>Диски резервного хранилища</x:v>
      </x:c>
      <x:c r="E370" s="11" t="str">
        <x:v>4×12TB NAS/enterprise HDD. RAID6: около 24TB до форматирования</x:v>
      </x:c>
      <x:c r="F370" s="14" t="n">
        <x:v>4</x:v>
      </x:c>
      <x:c r="G370" s="3" t="str">
        <x:v>шт</x:v>
      </x:c>
      <x:c r="H370" s="15" t="n">
        <x:v>250</x:v>
      </x:c>
      <x:c r="I370" s="15" t="n">
        <x:v>430</x:v>
      </x:c>
      <x:c r="J370" s="16" t="n">
        <x:f>IF(AND(ISNUMBER(F370),ISNUMBER(H370)),F370*H370,"")</x:f>
        <x:v>1000</x:v>
      </x:c>
      <x:c r="K370" s="16" t="n">
        <x:f>IF(AND(ISNUMBER(F370),ISNUMBER(I370)),F370*I370,"")</x:f>
        <x:v>1720</x:v>
      </x:c>
      <x:c r="L370" s="11" t="str">
        <x:v>Купить</x:v>
      </x:c>
      <x:c r="M370" s="11" t="str">
        <x:v>Цена каждого диска. Один дополнительный запасной диск указан отдельно.</x:v>
      </x:c>
      <x:c r="N370" s="11" t="str">
        <x:v>Бюджетная оценка на 03.10.2026. Источник подтверждает характеристики, а не цену.</x:v>
      </x:c>
      <x:c r="O370" s="11" t="str">
        <x:f>IF(C370="Опционально","Вне итога",IF(AND(ISNUMBER(F370),ISNUMBER(H370),ISNUMBER(I370),F370&gt;0,H370&gt;=0,I370&gt;=H370),"Цена учтена","Уточнить цену/количество"))</x:f>
        <x:v>Цена учтена</x:v>
      </x:c>
      <x:c r="P370" s="10"/>
      <x:c r="Q370" s="18" t="str">
        <x:v>Бюджетная оценка автора</x:v>
      </x:c>
      <x:c r="R370" s="18" t="str"/>
    </x:row>
    <x:row r="371" ht="44" customHeight="1">
      <x:c r="A371" s="10" t="str">
        <x:v>A6.1</x:v>
      </x:c>
      <x:c r="B371" s="10" t="str">
        <x:v>A6</x:v>
      </x:c>
      <x:c r="C371" s="11" t="str">
        <x:v>Оборудование</x:v>
      </x:c>
      <x:c r="D371" s="11" t="str">
        <x:v>Запасной диск NAS</x:v>
      </x:c>
      <x:c r="E371" s="11" t="str">
        <x:v>12TB той же совместимой серии</x:v>
      </x:c>
      <x:c r="F371" s="14" t="n">
        <x:v>1</x:v>
      </x:c>
      <x:c r="G371" s="3" t="str">
        <x:v>шт</x:v>
      </x:c>
      <x:c r="H371" s="15" t="n">
        <x:v>250</x:v>
      </x:c>
      <x:c r="I371" s="15" t="n">
        <x:v>430</x:v>
      </x:c>
      <x:c r="J371" s="16" t="n">
        <x:f>IF(AND(ISNUMBER(F371),ISNUMBER(H371)),F371*H371,"")</x:f>
        <x:v>250</x:v>
      </x:c>
      <x:c r="K371" s="16" t="n">
        <x:f>IF(AND(ISNUMBER(F371),ISNUMBER(I371)),F371*I371,"")</x:f>
        <x:v>430</x:v>
      </x:c>
      <x:c r="L371" s="11" t="str">
        <x:v>Купить</x:v>
      </x:c>
      <x:c r="M371" s="11" t="str">
        <x:v>Быстрая замена отказавшего диска.</x:v>
      </x:c>
      <x:c r="N371" s="11" t="str">
        <x:v>Бюджетная оценка на 03.10.2026. Источник подтверждает характеристики, а не цену.</x:v>
      </x:c>
      <x:c r="O371" s="11" t="str">
        <x:f>IF(C371="Опционально","Вне итога",IF(AND(ISNUMBER(F371),ISNUMBER(H371),ISNUMBER(I371),F371&gt;0,H371&gt;=0,I371&gt;=H371),"Цена учтена","Уточнить цену/количество"))</x:f>
        <x:v>Цена учтена</x:v>
      </x:c>
      <x:c r="P371" s="10"/>
      <x:c r="Q371" s="18" t="str">
        <x:v>Бюджетная оценка автора</x:v>
      </x:c>
      <x:c r="R371" s="18" t="str"/>
    </x:row>
    <x:row r="372" ht="44" customHeight="1">
      <x:c r="A372" s="10" t="str">
        <x:v>A6.1</x:v>
      </x:c>
      <x:c r="B372" s="10" t="str">
        <x:v>A6</x:v>
      </x:c>
      <x:c r="C372" s="11" t="str">
        <x:v>Оборудование</x:v>
      </x:c>
      <x:c r="D372" s="11" t="str">
        <x:v>Рабочее место администратора</x:v>
      </x:c>
      <x:c r="E372" s="11" t="str">
        <x:v>Мини-ПК 16GB RAM, SSD 512GB, Ethernet</x:v>
      </x:c>
      <x:c r="F372" s="14" t="n">
        <x:v>1</x:v>
      </x:c>
      <x:c r="G372" s="3" t="str">
        <x:v>шт</x:v>
      </x:c>
      <x:c r="H372" s="15" t="n">
        <x:v>400</x:v>
      </x:c>
      <x:c r="I372" s="15" t="n">
        <x:v>800</x:v>
      </x:c>
      <x:c r="J372" s="16" t="n">
        <x:f>IF(AND(ISNUMBER(F372),ISNUMBER(H372)),F372*H372,"")</x:f>
        <x:v>400</x:v>
      </x:c>
      <x:c r="K372" s="16" t="n">
        <x:f>IF(AND(ISNUMBER(F372),ISNUMBER(I372)),F372*I372,"")</x:f>
        <x:v>800</x:v>
      </x:c>
      <x:c r="L372" s="11" t="str">
        <x:v>Купить</x:v>
      </x:c>
      <x:c r="M372" s="11" t="str">
        <x:v>Настройка и управление системой. Для Mac можно использовать один узел вместо отдельного ПК.</x:v>
      </x:c>
      <x:c r="N372" s="11" t="str">
        <x:v>Бюджетная оценка на 03.10.2026. Источник подтверждает характеристики, а не цену.</x:v>
      </x:c>
      <x:c r="O372" s="11" t="str">
        <x:f>IF(C372="Опционально","Вне итога",IF(AND(ISNUMBER(F372),ISNUMBER(H372),ISNUMBER(I372),F372&gt;0,H372&gt;=0,I372&gt;=H372),"Цена учтена","Уточнить цену/количество"))</x:f>
        <x:v>Цена учтена</x:v>
      </x:c>
      <x:c r="P372" s="10"/>
      <x:c r="Q372" s="18" t="str">
        <x:v>Бюджетная оценка автора</x:v>
      </x:c>
      <x:c r="R372" s="18" t="str"/>
    </x:row>
    <x:row r="373" ht="44" customHeight="1">
      <x:c r="A373" s="10" t="str">
        <x:v>A6.1</x:v>
      </x:c>
      <x:c r="B373" s="10" t="str">
        <x:v>A6</x:v>
      </x:c>
      <x:c r="C373" s="11" t="str">
        <x:v>Оборудование</x:v>
      </x:c>
      <x:c r="D373" s="11" t="str">
        <x:v>Монитор</x:v>
      </x:c>
      <x:c r="E373" s="11" t="str">
        <x:v>27 дюймов, HDMI/DisplayPort</x:v>
      </x:c>
      <x:c r="F373" s="14" t="n">
        <x:v>1</x:v>
      </x:c>
      <x:c r="G373" s="3" t="str">
        <x:v>шт</x:v>
      </x:c>
      <x:c r="H373" s="15" t="n">
        <x:v>160</x:v>
      </x:c>
      <x:c r="I373" s="15" t="n">
        <x:v>320</x:v>
      </x:c>
      <x:c r="J373" s="16" t="n">
        <x:f>IF(AND(ISNUMBER(F373),ISNUMBER(H373)),F373*H373,"")</x:f>
        <x:v>160</x:v>
      </x:c>
      <x:c r="K373" s="16" t="n">
        <x:f>IF(AND(ISNUMBER(F373),ISNUMBER(I373)),F373*I373,"")</x:f>
        <x:v>320</x:v>
      </x:c>
      <x:c r="L373" s="11" t="str">
        <x:v>Купить</x:v>
      </x:c>
      <x:c r="M373" s="11" t="str"/>
      <x:c r="N373" s="11" t="str">
        <x:v>Бюджетная оценка на 03.10.2026. Источник подтверждает характеристики, а не цену.</x:v>
      </x:c>
      <x:c r="O373" s="11" t="str">
        <x:f>IF(C373="Опционально","Вне итога",IF(AND(ISNUMBER(F373),ISNUMBER(H373),ISNUMBER(I373),F373&gt;0,H373&gt;=0,I373&gt;=H373),"Цена учтена","Уточнить цену/количество"))</x:f>
        <x:v>Цена учтена</x:v>
      </x:c>
      <x:c r="P373" s="10"/>
      <x:c r="Q373" s="18" t="str">
        <x:v>Бюджетная оценка автора</x:v>
      </x:c>
      <x:c r="R373" s="18" t="str"/>
    </x:row>
    <x:row r="374" ht="44" customHeight="1">
      <x:c r="A374" s="10" t="str">
        <x:v>A6.1</x:v>
      </x:c>
      <x:c r="B374" s="10" t="str">
        <x:v>A6</x:v>
      </x:c>
      <x:c r="C374" s="11" t="str">
        <x:v>Оборудование</x:v>
      </x:c>
      <x:c r="D374" s="11" t="str">
        <x:v>Клавиатура и мышь</x:v>
      </x:c>
      <x:c r="E374" s="11" t="str">
        <x:v>Проводные USB</x:v>
      </x:c>
      <x:c r="F374" s="14" t="n">
        <x:v>1</x:v>
      </x:c>
      <x:c r="G374" s="3" t="str">
        <x:v>к-т</x:v>
      </x:c>
      <x:c r="H374" s="15" t="n">
        <x:v>30</x:v>
      </x:c>
      <x:c r="I374" s="15" t="n">
        <x:v>70</x:v>
      </x:c>
      <x:c r="J374" s="16" t="n">
        <x:f>IF(AND(ISNUMBER(F374),ISNUMBER(H374)),F374*H374,"")</x:f>
        <x:v>30</x:v>
      </x:c>
      <x:c r="K374" s="16" t="n">
        <x:f>IF(AND(ISNUMBER(F374),ISNUMBER(I374)),F374*I374,"")</x:f>
        <x:v>70</x:v>
      </x:c>
      <x:c r="L374" s="11" t="str">
        <x:v>Купить</x:v>
      </x:c>
      <x:c r="M374" s="11" t="str"/>
      <x:c r="N374" s="11" t="str">
        <x:v>Бюджетная оценка на 03.10.2026. Источник подтверждает характеристики, а не цену.</x:v>
      </x:c>
      <x:c r="O374" s="11" t="str">
        <x:f>IF(C374="Опционально","Вне итога",IF(AND(ISNUMBER(F374),ISNUMBER(H374),ISNUMBER(I374),F374&gt;0,H374&gt;=0,I374&gt;=H374),"Цена учтена","Уточнить цену/количество"))</x:f>
        <x:v>Цена учтена</x:v>
      </x:c>
      <x:c r="P374" s="10"/>
      <x:c r="Q374" s="18" t="str">
        <x:v>Бюджетная оценка автора</x:v>
      </x:c>
      <x:c r="R374" s="18" t="str"/>
    </x:row>
    <x:row r="375" ht="44" customHeight="1">
      <x:c r="A375" s="10" t="str">
        <x:v>A6.1</x:v>
      </x:c>
      <x:c r="B375" s="10" t="str">
        <x:v>A6</x:v>
      </x:c>
      <x:c r="C375" s="11" t="str">
        <x:v>Оборудование</x:v>
      </x:c>
      <x:c r="D375" s="11" t="str">
        <x:v>Кабель монитора</x:v>
      </x:c>
      <x:c r="E375" s="11" t="str">
        <x:v>HDMI/DisplayPort 2 м, по разъёму компьютера</x:v>
      </x:c>
      <x:c r="F375" s="14" t="n">
        <x:v>1</x:v>
      </x:c>
      <x:c r="G375" s="3" t="str">
        <x:v>шт</x:v>
      </x:c>
      <x:c r="H375" s="15" t="n">
        <x:v>10</x:v>
      </x:c>
      <x:c r="I375" s="15" t="n">
        <x:v>30</x:v>
      </x:c>
      <x:c r="J375" s="16" t="n">
        <x:f>IF(AND(ISNUMBER(F375),ISNUMBER(H375)),F375*H375,"")</x:f>
        <x:v>10</x:v>
      </x:c>
      <x:c r="K375" s="16" t="n">
        <x:f>IF(AND(ISNUMBER(F375),ISNUMBER(I375)),F375*I375,"")</x:f>
        <x:v>30</x:v>
      </x:c>
      <x:c r="L375" s="11" t="str">
        <x:v>Купить</x:v>
      </x:c>
      <x:c r="M375" s="11" t="str"/>
      <x:c r="N375" s="11" t="str">
        <x:v>Бюджетная оценка на 03.10.2026. Источник подтверждает характеристики, а не цену.</x:v>
      </x:c>
      <x:c r="O375" s="11" t="str">
        <x:f>IF(C375="Опционально","Вне итога",IF(AND(ISNUMBER(F375),ISNUMBER(H375),ISNUMBER(I375),F375&gt;0,H375&gt;=0,I375&gt;=H375),"Цена учтена","Уточнить цену/количество"))</x:f>
        <x:v>Цена учтена</x:v>
      </x:c>
      <x:c r="P375" s="10"/>
      <x:c r="Q375" s="18" t="str">
        <x:v>Бюджетная оценка автора</x:v>
      </x:c>
      <x:c r="R375" s="18" t="str"/>
    </x:row>
    <x:row r="376" ht="44" customHeight="1">
      <x:c r="A376" s="10" t="str">
        <x:v>A6.1</x:v>
      </x:c>
      <x:c r="B376" s="10" t="str">
        <x:v>A6</x:v>
      </x:c>
      <x:c r="C376" s="11" t="str">
        <x:v>Оборудование</x:v>
      </x:c>
      <x:c r="D376" s="11" t="str">
        <x:v>Патч-корды обычной сети</x:v>
      </x:c>
      <x:c r="E376" s="11" t="str">
        <x:v>Cat6A, 2 м, RJ45, заводские</x:v>
      </x:c>
      <x:c r="F376" s="14" t="n">
        <x:v>8</x:v>
      </x:c>
      <x:c r="G376" s="3" t="str">
        <x:v>шт</x:v>
      </x:c>
      <x:c r="H376" s="15" t="n">
        <x:v>8</x:v>
      </x:c>
      <x:c r="I376" s="15" t="n">
        <x:v>20</x:v>
      </x:c>
      <x:c r="J376" s="16" t="n">
        <x:f>IF(AND(ISNUMBER(F376),ISNUMBER(H376)),F376*H376,"")</x:f>
        <x:v>64</x:v>
      </x:c>
      <x:c r="K376" s="16" t="n">
        <x:f>IF(AND(ISNUMBER(F376),ISNUMBER(I376)),F376*I376,"")</x:f>
        <x:v>160</x:v>
      </x:c>
      <x:c r="L376" s="11" t="str">
        <x:v>Купить</x:v>
      </x:c>
      <x:c r="M376" s="11" t="str">
        <x:v>6 рабочих соединений и 2 запасных. Длина 2 м является исходным допущением.</x:v>
      </x:c>
      <x:c r="N376" s="11" t="str">
        <x:v>Бюджетная оценка на 03.10.2026. Источник подтверждает характеристики, а не цену.</x:v>
      </x:c>
      <x:c r="O376" s="11" t="str">
        <x:f>IF(C376="Опционально","Вне итога",IF(AND(ISNUMBER(F376),ISNUMBER(H376),ISNUMBER(I376),F376&gt;0,H376&gt;=0,I376&gt;=H376),"Цена учтена","Уточнить цену/количество"))</x:f>
        <x:v>Цена учтена</x:v>
      </x:c>
      <x:c r="P376" s="10"/>
      <x:c r="Q376" s="18" t="str">
        <x:v>Бюджетная оценка автора</x:v>
      </x:c>
      <x:c r="R376" s="18" t="str"/>
    </x:row>
    <x:row r="377" ht="44" customHeight="1">
      <x:c r="A377" s="10" t="str">
        <x:v>A6.1</x:v>
      </x:c>
      <x:c r="B377" s="10" t="str">
        <x:v>A6</x:v>
      </x:c>
      <x:c r="C377" s="11" t="str">
        <x:v>Оборудование</x:v>
      </x:c>
      <x:c r="D377" s="11" t="str">
        <x:v>USB-накопители для восстановления</x:v>
      </x:c>
      <x:c r="E377" s="11" t="str">
        <x:v>64GB USB 3.x</x:v>
      </x:c>
      <x:c r="F377" s="14" t="n">
        <x:v>2</x:v>
      </x:c>
      <x:c r="G377" s="3" t="str">
        <x:v>шт</x:v>
      </x:c>
      <x:c r="H377" s="15" t="n">
        <x:v>12</x:v>
      </x:c>
      <x:c r="I377" s="15" t="n">
        <x:v>25</x:v>
      </x:c>
      <x:c r="J377" s="16" t="n">
        <x:f>IF(AND(ISNUMBER(F377),ISNUMBER(H377)),F377*H377,"")</x:f>
        <x:v>24</x:v>
      </x:c>
      <x:c r="K377" s="16" t="n">
        <x:f>IF(AND(ISNUMBER(F377),ISNUMBER(I377)),F377*I377,"")</x:f>
        <x:v>50</x:v>
      </x:c>
      <x:c r="L377" s="11" t="str">
        <x:v>Купить</x:v>
      </x:c>
      <x:c r="M377" s="11" t="str">
        <x:v>Установочный носитель и аварийное восстановление. Не место хранения единственной копии данных.</x:v>
      </x:c>
      <x:c r="N377" s="11" t="str">
        <x:v>Бюджетная оценка на 03.10.2026. Источник подтверждает характеристики, а не цену.</x:v>
      </x:c>
      <x:c r="O377" s="11" t="str">
        <x:f>IF(C377="Опционально","Вне итога",IF(AND(ISNUMBER(F377),ISNUMBER(H377),ISNUMBER(I377),F377&gt;0,H377&gt;=0,I377&gt;=H377),"Цена учтена","Уточнить цену/количество"))</x:f>
        <x:v>Цена учтена</x:v>
      </x:c>
      <x:c r="P377" s="10"/>
      <x:c r="Q377" s="18" t="str">
        <x:v>Бюджетная оценка автора</x:v>
      </x:c>
      <x:c r="R377" s="18" t="str"/>
    </x:row>
    <x:row r="378" ht="44" customHeight="1">
      <x:c r="A378" s="10" t="str">
        <x:v>A6.1</x:v>
      </x:c>
      <x:c r="B378" s="10" t="str">
        <x:v>A6</x:v>
      </x:c>
      <x:c r="C378" s="11" t="str">
        <x:v>Помещение</x:v>
      </x:c>
      <x:c r="D378" s="11" t="str">
        <x:v>Обследование и проект</x:v>
      </x:c>
      <x:c r="E378" s="11" t="str">
        <x:v>Электрик, специалист по охлаждению, проверка несущей способности пола</x:v>
      </x:c>
      <x:c r="F378" s="14" t="n">
        <x:v>1</x:v>
      </x:c>
      <x:c r="G378" s="3" t="str">
        <x:v>усл</x:v>
      </x:c>
      <x:c r="H378" s="15" t="n">
        <x:v>2000</x:v>
      </x:c>
      <x:c r="I378" s="15" t="n">
        <x:v>8000</x:v>
      </x:c>
      <x:c r="J378" s="16" t="n">
        <x:f>IF(AND(ISNUMBER(F378),ISNUMBER(H378)),F378*H378,"")</x:f>
        <x:v>2000</x:v>
      </x:c>
      <x:c r="K378" s="16" t="n">
        <x:f>IF(AND(ISNUMBER(F378),ISNUMBER(I378)),F378*I378,"")</x:f>
        <x:v>8000</x:v>
      </x:c>
      <x:c r="L378" s="11" t="str">
        <x:v>Купить</x:v>
      </x:c>
      <x:c r="M378" s="11" t="str">
        <x:v>Уточнить вводную мощность, трассы, дверные проёмы, этаж, шум и наружный блок. До закупки кабеля и защиты.</x:v>
      </x:c>
      <x:c r="N378" s="11" t="str">
        <x:v>Бюджетная оценка на 03.10.2026. Источник подтверждает характеристики, а не цену.</x:v>
      </x:c>
      <x:c r="O378" s="11" t="str">
        <x:f>IF(C378="Опционально","Вне итога",IF(AND(ISNUMBER(F378),ISNUMBER(H378),ISNUMBER(I378),F378&gt;0,H378&gt;=0,I378&gt;=H378),"Цена учтена","Уточнить цену/количество"))</x:f>
        <x:v>Цена учтена</x:v>
      </x:c>
      <x:c r="P378" s="10"/>
      <x:c r="Q378" s="18" t="str">
        <x:v>Бюджетная оценка автора</x:v>
      </x:c>
      <x:c r="R378" s="18" t="str"/>
    </x:row>
    <x:row r="379" ht="44" customHeight="1">
      <x:c r="A379" s="10" t="str">
        <x:v>A6.1</x:v>
      </x:c>
      <x:c r="B379" s="10" t="str">
        <x:v>A6</x:v>
      </x:c>
      <x:c r="C379" s="11" t="str">
        <x:v>Помещение</x:v>
      </x:c>
      <x:c r="D379" s="11" t="str">
        <x:v>Подготовка поверхностей</x:v>
      </x:c>
      <x:c r="E379" s="11" t="str">
        <x:v>Обеспыливание, герметизация щелей, ремонт покрытия существующей комнаты</x:v>
      </x:c>
      <x:c r="F379" s="14" t="n">
        <x:v>25</x:v>
      </x:c>
      <x:c r="G379" s="3" t="str">
        <x:v>м²</x:v>
      </x:c>
      <x:c r="H379" s="15" t="n">
        <x:v>30</x:v>
      </x:c>
      <x:c r="I379" s="15" t="n">
        <x:v>80</x:v>
      </x:c>
      <x:c r="J379" s="16" t="n">
        <x:f>IF(AND(ISNUMBER(F379),ISNUMBER(H379)),F379*H379,"")</x:f>
        <x:v>750</x:v>
      </x:c>
      <x:c r="K379" s="16" t="n">
        <x:f>IF(AND(ISNUMBER(F379),ISNUMBER(I379)),F379*I379,"")</x:f>
        <x:v>2000</x:v>
      </x:c>
      <x:c r="L379" s="11" t="str">
        <x:v>Купить</x:v>
      </x:c>
      <x:c r="M379" s="11" t="str">
        <x:v>Исходно помещение с готовыми стенами и крышей. Строительство здания не рассчитано.</x:v>
      </x:c>
      <x:c r="N379" s="11" t="str">
        <x:v>Бюджетная оценка на 03.10.2026. Источник подтверждает характеристики, а не цену.</x:v>
      </x:c>
      <x:c r="O379" s="11" t="str">
        <x:f>IF(C379="Опционально","Вне итога",IF(AND(ISNUMBER(F379),ISNUMBER(H379),ISNUMBER(I379),F379&gt;0,H379&gt;=0,I379&gt;=H379),"Цена учтена","Уточнить цену/количество"))</x:f>
        <x:v>Цена учтена</x:v>
      </x:c>
      <x:c r="P379" s="10"/>
      <x:c r="Q379" s="18" t="str">
        <x:v>Бюджетная оценка автора</x:v>
      </x:c>
      <x:c r="R379" s="18" t="str"/>
    </x:row>
    <x:row r="380" ht="44" customHeight="1">
      <x:c r="A380" s="10" t="str">
        <x:v>A6.1</x:v>
      </x:c>
      <x:c r="B380" s="10" t="str">
        <x:v>A6</x:v>
      </x:c>
      <x:c r="C380" s="11" t="str">
        <x:v>Помещение</x:v>
      </x:c>
      <x:c r="D380" s="11" t="str">
        <x:v>Усиление пола и перемещение тяжёлого оборудования</x:v>
      </x:c>
      <x:c r="E380" s="11" t="str">
        <x:v>Работы по результатам обследования, бюджетный резерв</x:v>
      </x:c>
      <x:c r="F380" s="14" t="n">
        <x:v>1</x:v>
      </x:c>
      <x:c r="G380" s="3" t="str">
        <x:v>резерв</x:v>
      </x:c>
      <x:c r="H380" s="15" t="n">
        <x:v>0</x:v>
      </x:c>
      <x:c r="I380" s="15" t="n">
        <x:v>15000</x:v>
      </x:c>
      <x:c r="J380" s="16" t="n">
        <x:f>IF(AND(ISNUMBER(F380),ISNUMBER(H380)),F380*H380,"")</x:f>
        <x:v>0</x:v>
      </x:c>
      <x:c r="K380" s="16" t="n">
        <x:f>IF(AND(ISNUMBER(F380),ISNUMBER(I380)),F380*I380,"")</x:f>
        <x:v>15000</x:v>
      </x:c>
      <x:c r="L380" s="11" t="str">
        <x:v>Резерв</x:v>
      </x:c>
      <x:c r="M380" s="11" t="str">
        <x:v>Может не понадобиться. Для тяжёлых стоек нагрузку подтверждает инженер, цену даёт подрядчик.</x:v>
      </x:c>
      <x:c r="N380" s="11" t="str">
        <x:v>Бюджетная оценка на 03.10.2026. Источник подтверждает характеристики, а не цену.</x:v>
      </x:c>
      <x:c r="O380" s="11" t="str">
        <x:f>IF(C380="Опционально","Вне итога",IF(AND(ISNUMBER(F380),ISNUMBER(H380),ISNUMBER(I380),F380&gt;0,H380&gt;=0,I380&gt;=H380),"Цена учтена","Уточнить цену/количество"))</x:f>
        <x:v>Цена учтена</x:v>
      </x:c>
      <x:c r="P380" s="10"/>
      <x:c r="Q380" s="18" t="str">
        <x:v>Бюджетная оценка автора</x:v>
      </x:c>
      <x:c r="R380" s="18" t="str"/>
    </x:row>
    <x:row r="381" ht="44" customHeight="1">
      <x:c r="A381" s="10" t="str">
        <x:v>A6.1</x:v>
      </x:c>
      <x:c r="B381" s="10" t="str">
        <x:v>A6</x:v>
      </x:c>
      <x:c r="C381" s="11" t="str">
        <x:v>Помещение</x:v>
      </x:c>
      <x:c r="D381" s="11" t="str">
        <x:v>Серверная стойка</x:v>
      </x:c>
      <x:c r="E381" s="11" t="str">
        <x:v>42U, ширина 800 мм, глубина 1200–1400 мм, нагрузка ≥1500 кг</x:v>
      </x:c>
      <x:c r="F381" s="14" t="n">
        <x:v>1</x:v>
      </x:c>
      <x:c r="G381" s="3" t="str">
        <x:v>шт</x:v>
      </x:c>
      <x:c r="H381" s="15" t="n">
        <x:v>1500</x:v>
      </x:c>
      <x:c r="I381" s="15" t="n">
        <x:v>3500</x:v>
      </x:c>
      <x:c r="J381" s="16" t="n">
        <x:f>IF(AND(ISNUMBER(F381),ISNUMBER(H381)),F381*H381,"")</x:f>
        <x:v>1500</x:v>
      </x:c>
      <x:c r="K381" s="16" t="n">
        <x:f>IF(AND(ISNUMBER(F381),ISNUMBER(I381)),F381*I381,"")</x:f>
        <x:v>3500</x:v>
      </x:c>
      <x:c r="L381" s="11" t="str">
        <x:v>Купить</x:v>
      </x:c>
      <x:c r="M381" s="11" t="str">
        <x:v>Проверить длину рельсов, пространство сзади и массу заполненной стойки.</x:v>
      </x:c>
      <x:c r="N381" s="11" t="str">
        <x:v>Бюджетная оценка на 03.10.2026. Источник подтверждает характеристики, а не цену.</x:v>
      </x:c>
      <x:c r="O381" s="11" t="str">
        <x:f>IF(C381="Опционально","Вне итога",IF(AND(ISNUMBER(F381),ISNUMBER(H381),ISNUMBER(I381),F381&gt;0,H381&gt;=0,I381&gt;=H381),"Цена учтена","Уточнить цену/количество"))</x:f>
        <x:v>Цена учтена</x:v>
      </x:c>
      <x:c r="P381" s="10"/>
      <x:c r="Q381" s="18" t="str">
        <x:v>Бюджетная оценка автора</x:v>
      </x:c>
      <x:c r="R381" s="18" t="str"/>
    </x:row>
    <x:row r="382" ht="44" customHeight="1">
      <x:c r="A382" s="10" t="str">
        <x:v>A6.1</x:v>
      </x:c>
      <x:c r="B382" s="10" t="str">
        <x:v>A6</x:v>
      </x:c>
      <x:c r="C382" s="11" t="str">
        <x:v>Помещение</x:v>
      </x:c>
      <x:c r="D382" s="11" t="str">
        <x:v>Полка для NAS и сетевого оборудования</x:v>
      </x:c>
      <x:c r="E382" s="11" t="str">
        <x:v>19 дюймов, усиленная</x:v>
      </x:c>
      <x:c r="F382" s="14" t="n">
        <x:v>2</x:v>
      </x:c>
      <x:c r="G382" s="3" t="str">
        <x:v>шт</x:v>
      </x:c>
      <x:c r="H382" s="15" t="n">
        <x:v>70</x:v>
      </x:c>
      <x:c r="I382" s="15" t="n">
        <x:v>160</x:v>
      </x:c>
      <x:c r="J382" s="16" t="n">
        <x:f>IF(AND(ISNUMBER(F382),ISNUMBER(H382)),F382*H382,"")</x:f>
        <x:v>140</x:v>
      </x:c>
      <x:c r="K382" s="16" t="n">
        <x:f>IF(AND(ISNUMBER(F382),ISNUMBER(I382)),F382*I382,"")</x:f>
        <x:v>320</x:v>
      </x:c>
      <x:c r="L382" s="11" t="str">
        <x:v>Купить</x:v>
      </x:c>
      <x:c r="M382" s="11" t="str"/>
      <x:c r="N382" s="11" t="str">
        <x:v>Бюджетная оценка на 03.10.2026. Источник подтверждает характеристики, а не цену.</x:v>
      </x:c>
      <x:c r="O382" s="11" t="str">
        <x:f>IF(C382="Опционально","Вне итога",IF(AND(ISNUMBER(F382),ISNUMBER(H382),ISNUMBER(I382),F382&gt;0,H382&gt;=0,I382&gt;=H382),"Цена учтена","Уточнить цену/количество"))</x:f>
        <x:v>Цена учтена</x:v>
      </x:c>
      <x:c r="P382" s="10"/>
      <x:c r="Q382" s="18" t="str">
        <x:v>Бюджетная оценка автора</x:v>
      </x:c>
      <x:c r="R382" s="18" t="str"/>
    </x:row>
    <x:row r="383" ht="44" customHeight="1">
      <x:c r="A383" s="10" t="str">
        <x:v>A6.1</x:v>
      </x:c>
      <x:c r="B383" s="10" t="str">
        <x:v>A6</x:v>
      </x:c>
      <x:c r="C383" s="11" t="str">
        <x:v>Помещение</x:v>
      </x:c>
      <x:c r="D383" s="11" t="str">
        <x:v>Закрытие пустых мест и организация кабелей</x:v>
      </x:c>
      <x:c r="E383" s="11" t="str">
        <x:v>Заглушки U, вертикальный и горизонтальный органайзеры, крепёж M6</x:v>
      </x:c>
      <x:c r="F383" s="14" t="n">
        <x:v>1</x:v>
      </x:c>
      <x:c r="G383" s="3" t="str">
        <x:v>к-т</x:v>
      </x:c>
      <x:c r="H383" s="15" t="n">
        <x:v>160</x:v>
      </x:c>
      <x:c r="I383" s="15" t="n">
        <x:v>400</x:v>
      </x:c>
      <x:c r="J383" s="16" t="n">
        <x:f>IF(AND(ISNUMBER(F383),ISNUMBER(H383)),F383*H383,"")</x:f>
        <x:v>160</x:v>
      </x:c>
      <x:c r="K383" s="16" t="n">
        <x:f>IF(AND(ISNUMBER(F383),ISNUMBER(I383)),F383*I383,"")</x:f>
        <x:v>400</x:v>
      </x:c>
      <x:c r="L383" s="11" t="str">
        <x:v>Купить</x:v>
      </x:c>
      <x:c r="M383" s="11" t="str">
        <x:v>Предотвращение возврата горячего воздуха и удобное обслуживание. Рельсы серверов считаются в серверном комплекте.</x:v>
      </x:c>
      <x:c r="N383" s="11" t="str">
        <x:v>Бюджетная оценка на 03.10.2026. Источник подтверждает характеристики, а не цену.</x:v>
      </x:c>
      <x:c r="O383" s="11" t="str">
        <x:f>IF(C383="Опционально","Вне итога",IF(AND(ISNUMBER(F383),ISNUMBER(H383),ISNUMBER(I383),F383&gt;0,H383&gt;=0,I383&gt;=H383),"Цена учтена","Уточнить цену/количество"))</x:f>
        <x:v>Цена учтена</x:v>
      </x:c>
      <x:c r="P383" s="10"/>
      <x:c r="Q383" s="18" t="str">
        <x:v>Бюджетная оценка автора</x:v>
      </x:c>
      <x:c r="R383" s="18" t="str"/>
    </x:row>
    <x:row r="384" ht="44" customHeight="1">
      <x:c r="A384" s="10" t="str">
        <x:v>A6.1</x:v>
      </x:c>
      <x:c r="B384" s="10" t="str">
        <x:v>A6</x:v>
      </x:c>
      <x:c r="C384" s="11" t="str">
        <x:v>Помещение</x:v>
      </x:c>
      <x:c r="D384" s="11" t="str">
        <x:v>Заземление стоек</x:v>
      </x:c>
      <x:c r="E384" s="11" t="str">
        <x:v>Шина, перемычки, наконечники</x:v>
      </x:c>
      <x:c r="F384" s="14" t="n">
        <x:v>1</x:v>
      </x:c>
      <x:c r="G384" s="3" t="str">
        <x:v>к-т</x:v>
      </x:c>
      <x:c r="H384" s="15" t="n">
        <x:v>80</x:v>
      </x:c>
      <x:c r="I384" s="15" t="n">
        <x:v>220</x:v>
      </x:c>
      <x:c r="J384" s="16" t="n">
        <x:f>IF(AND(ISNUMBER(F384),ISNUMBER(H384)),F384*H384,"")</x:f>
        <x:v>80</x:v>
      </x:c>
      <x:c r="K384" s="16" t="n">
        <x:f>IF(AND(ISNUMBER(F384),ISNUMBER(I384)),F384*I384,"")</x:f>
        <x:v>220</x:v>
      </x:c>
      <x:c r="L384" s="11" t="str">
        <x:v>Купить</x:v>
      </x:c>
      <x:c r="M384" s="11" t="str"/>
      <x:c r="N384" s="11" t="str">
        <x:v>Бюджетная оценка на 03.10.2026. Источник подтверждает характеристики, а не цену.</x:v>
      </x:c>
      <x:c r="O384" s="11" t="str">
        <x:f>IF(C384="Опционально","Вне итога",IF(AND(ISNUMBER(F384),ISNUMBER(H384),ISNUMBER(I384),F384&gt;0,H384&gt;=0,I384&gt;=H384),"Цена учтена","Уточнить цену/количество"))</x:f>
        <x:v>Цена учтена</x:v>
      </x:c>
      <x:c r="P384" s="10"/>
      <x:c r="Q384" s="18" t="str">
        <x:v>Бюджетная оценка автора</x:v>
      </x:c>
      <x:c r="R384" s="18" t="str"/>
    </x:row>
    <x:row r="385" ht="61" customHeight="1">
      <x:c r="A385" s="10" t="str">
        <x:v>A6.1</x:v>
      </x:c>
      <x:c r="B385" s="10" t="str">
        <x:v>A6</x:v>
      </x:c>
      <x:c r="C385" s="11" t="str">
        <x:v>Помещение</x:v>
      </x:c>
      <x:c r="D385" s="11" t="str">
        <x:v>Источник бесперебойного питания</x:v>
      </x:c>
      <x:c r="E385" s="11" t="str">
        <x:v>Онлайн ИБП 20kVA. Активная мощность ≥15kW</x:v>
      </x:c>
      <x:c r="F385" s="14" t="n">
        <x:v>1</x:v>
      </x:c>
      <x:c r="G385" s="3" t="str">
        <x:v>шт</x:v>
      </x:c>
      <x:c r="H385" s="15" t="n">
        <x:v>8000</x:v>
      </x:c>
      <x:c r="I385" s="15" t="n">
        <x:v>18000</x:v>
      </x:c>
      <x:c r="J385" s="16" t="n">
        <x:f>IF(AND(ISNUMBER(F385),ISNUMBER(H385)),F385*H385,"")</x:f>
        <x:v>8000</x:v>
      </x:c>
      <x:c r="K385" s="16" t="n">
        <x:f>IF(AND(ISNUMBER(F385),ISNUMBER(I385)),F385*I385,"")</x:f>
        <x:v>18000</x:v>
      </x:c>
      <x:c r="L385" s="11" t="str">
        <x:v>Купить</x:v>
      </x:c>
      <x:c r="M385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385" s="11" t="str">
        <x:v>Бюджетная оценка на 03.10.2026. Источник подтверждает характеристики, а не цену.</x:v>
      </x:c>
      <x:c r="O385" s="11" t="str">
        <x:f>IF(C385="Опционально","Вне итога",IF(AND(ISNUMBER(F385),ISNUMBER(H385),ISNUMBER(I385),F385&gt;0,H385&gt;=0,I385&gt;=H385),"Цена учтена","Уточнить цену/количество"))</x:f>
        <x:v>Цена учтена</x:v>
      </x:c>
      <x:c r="P385" s="10"/>
      <x:c r="Q385" s="18" t="str">
        <x:v>Schneider: Easy UPS 3S Pro, 400 В</x:v>
      </x:c>
      <x:c r="R385" s="18" t="str">
        <x:v>https://www.productinfo.schneider-electric.com/easyups3s_pro_iec/990-66229-easy-ups-3s-pro-for-external-batteries-installation/English/990-66229B_EN.pdf</x:v>
      </x:c>
    </x:row>
    <x:row r="386" ht="61" customHeight="1">
      <x:c r="A386" s="10" t="str">
        <x:v>A6.1</x:v>
      </x:c>
      <x:c r="B386" s="10" t="str">
        <x:v>A6</x:v>
      </x:c>
      <x:c r="C386" s="11" t="str">
        <x:v>Помещение</x:v>
      </x:c>
      <x:c r="D386" s="11" t="str">
        <x:v>Батареи и шкаф батарей</x:v>
      </x:c>
      <x:c r="E386" s="11" t="str">
        <x:v>Внешний комплект, 5–10 минут при нагрузке 12kW</x:v>
      </x:c>
      <x:c r="F386" s="14" t="n">
        <x:v>1</x:v>
      </x:c>
      <x:c r="G386" s="3" t="str">
        <x:v>к-т</x:v>
      </x:c>
      <x:c r="H386" s="15" t="n">
        <x:v>4200</x:v>
      </x:c>
      <x:c r="I386" s="15" t="n">
        <x:v>10200</x:v>
      </x:c>
      <x:c r="J386" s="16" t="n">
        <x:f>IF(AND(ISNUMBER(F386),ISNUMBER(H386)),F386*H386,"")</x:f>
        <x:v>4200</x:v>
      </x:c>
      <x:c r="K386" s="16" t="n">
        <x:f>IF(AND(ISNUMBER(F386),ISNUMBER(I386)),F386*I386,"")</x:f>
        <x:v>10200</x:v>
      </x:c>
      <x:c r="L386" s="11" t="str">
        <x:v>Купить</x:v>
      </x:c>
      <x:c r="M386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386" s="11" t="str">
        <x:v>Бюджетная оценка на 03.10.2026. Источник подтверждает характеристики, а не цену.</x:v>
      </x:c>
      <x:c r="O386" s="11" t="str">
        <x:f>IF(C386="Опционально","Вне итога",IF(AND(ISNUMBER(F386),ISNUMBER(H386),ISNUMBER(I386),F386&gt;0,H386&gt;=0,I386&gt;=H386),"Цена учтена","Уточнить цену/количество"))</x:f>
        <x:v>Цена учтена</x:v>
      </x:c>
      <x:c r="P386" s="10"/>
      <x:c r="Q386" s="18" t="str">
        <x:v>Бюджетная оценка автора</x:v>
      </x:c>
      <x:c r="R386" s="18" t="str"/>
    </x:row>
    <x:row r="387" ht="44" customHeight="1">
      <x:c r="A387" s="10" t="str">
        <x:v>A6.1</x:v>
      </x:c>
      <x:c r="B387" s="10" t="str">
        <x:v>A6</x:v>
      </x:c>
      <x:c r="C387" s="11" t="str">
        <x:v>Помещение</x:v>
      </x:c>
      <x:c r="D387" s="11" t="str">
        <x:v>Сервисный обход ИБП</x:v>
      </x:c>
      <x:c r="E387" s="11" t="str">
        <x:v>Внешний maintenance bypass и кабели подключения</x:v>
      </x:c>
      <x:c r="F387" s="14" t="n">
        <x:v>1</x:v>
      </x:c>
      <x:c r="G387" s="3" t="str">
        <x:v>к-т</x:v>
      </x:c>
      <x:c r="H387" s="15" t="n">
        <x:v>1000</x:v>
      </x:c>
      <x:c r="I387" s="15" t="n">
        <x:v>4000</x:v>
      </x:c>
      <x:c r="J387" s="16" t="n">
        <x:f>IF(AND(ISNUMBER(F387),ISNUMBER(H387)),F387*H387,"")</x:f>
        <x:v>1000</x:v>
      </x:c>
      <x:c r="K387" s="16" t="n">
        <x:f>IF(AND(ISNUMBER(F387),ISNUMBER(I387)),F387*I387,"")</x:f>
        <x:v>4000</x:v>
      </x:c>
      <x:c r="L387" s="11" t="str">
        <x:v>Купить</x:v>
      </x:c>
      <x:c r="M387" s="11" t="str">
        <x:v>Позволяет обслуживать ИБП. Тип подключения согласует электрик.</x:v>
      </x:c>
      <x:c r="N387" s="11" t="str">
        <x:v>Бюджетная оценка на 03.10.2026. Источник подтверждает характеристики, а не цену.</x:v>
      </x:c>
      <x:c r="O387" s="11" t="str">
        <x:f>IF(C387="Опционально","Вне итога",IF(AND(ISNUMBER(F387),ISNUMBER(H387),ISNUMBER(I387),F387&gt;0,H387&gt;=0,I387&gt;=H387),"Цена учтена","Уточнить цену/количество"))</x:f>
        <x:v>Цена учтена</x:v>
      </x:c>
      <x:c r="P387" s="10"/>
      <x:c r="Q387" s="18" t="str">
        <x:v>Бюджетная оценка автора</x:v>
      </x:c>
      <x:c r="R387" s="18" t="str"/>
    </x:row>
    <x:row r="388" ht="44" customHeight="1">
      <x:c r="A388" s="10" t="str">
        <x:v>A6.1</x:v>
      </x:c>
      <x:c r="B388" s="10" t="str">
        <x:v>A6</x:v>
      </x:c>
      <x:c r="C388" s="11" t="str">
        <x:v>Помещение</x:v>
      </x:c>
      <x:c r="D388" s="11" t="str">
        <x:v>Распределители питания в стойках</x:v>
      </x:c>
      <x:c r="E388" s="11" t="str">
        <x:v>2 PDU на стойку. Для &gt;8kW: 3-фазные 400V 32/63A, выходы C19 по OEM</x:v>
      </x:c>
      <x:c r="F388" s="14" t="n">
        <x:v>2</x:v>
      </x:c>
      <x:c r="G388" s="3" t="str">
        <x:v>шт</x:v>
      </x:c>
      <x:c r="H388" s="15" t="n">
        <x:v>350</x:v>
      </x:c>
      <x:c r="I388" s="15" t="n">
        <x:v>1500</x:v>
      </x:c>
      <x:c r="J388" s="16" t="n">
        <x:f>IF(AND(ISNUMBER(F388),ISNUMBER(H388)),F388*H388,"")</x:f>
        <x:v>700</x:v>
      </x:c>
      <x:c r="K388" s="16" t="n">
        <x:f>IF(AND(ISNUMBER(F388),ISNUMBER(I388)),F388*I388,"")</x:f>
        <x:v>3000</x:v>
      </x:c>
      <x:c r="L388" s="11" t="str">
        <x:v>Купить</x:v>
      </x:c>
      <x:c r="M388" s="11" t="str">
        <x:v>Число и номинал розеток уточнить по комплекту шнуров. Два PDU от одного ИБП не образуют независимые электровводы.</x:v>
      </x:c>
      <x:c r="N388" s="11" t="str">
        <x:v>Бюджетная оценка на 03.10.2026. Источник подтверждает характеристики, а не цену.</x:v>
      </x:c>
      <x:c r="O388" s="11" t="str">
        <x:f>IF(C388="Опционально","Вне итога",IF(AND(ISNUMBER(F388),ISNUMBER(H388),ISNUMBER(I388),F388&gt;0,H388&gt;=0,I388&gt;=H388),"Цена учтена","Уточнить цену/количество"))</x:f>
        <x:v>Цена учтена</x:v>
      </x:c>
      <x:c r="P388" s="10"/>
      <x:c r="Q388" s="18" t="str">
        <x:v>Бюджетная оценка автора</x:v>
      </x:c>
      <x:c r="R388" s="18" t="str"/>
    </x:row>
    <x:row r="389" ht="44" customHeight="1">
      <x:c r="A389" s="10" t="str">
        <x:v>A6.1</x:v>
      </x:c>
      <x:c r="B389" s="10" t="str">
        <x:v>A6</x:v>
      </x:c>
      <x:c r="C389" s="11" t="str">
        <x:v>Помещение</x:v>
      </x:c>
      <x:c r="D389" s="11" t="str">
        <x:v>Электрощит помещения</x:v>
      </x:c>
      <x:c r="E389" s="11" t="str">
        <x:v>Вводной выключатель, отдельные линии IT и охлаждения, УЗИП, учёт, защитные устройства</x:v>
      </x:c>
      <x:c r="F389" s="14" t="n">
        <x:v>1</x:v>
      </x:c>
      <x:c r="G389" s="3" t="str">
        <x:v>к-т</x:v>
      </x:c>
      <x:c r="H389" s="15" t="n">
        <x:v>1800</x:v>
      </x:c>
      <x:c r="I389" s="15" t="n">
        <x:v>6000</x:v>
      </x:c>
      <x:c r="J389" s="16" t="n">
        <x:f>IF(AND(ISNUMBER(F389),ISNUMBER(H389)),F389*H389,"")</x:f>
        <x:v>1800</x:v>
      </x:c>
      <x:c r="K389" s="16" t="n">
        <x:f>IF(AND(ISNUMBER(F389),ISNUMBER(I389)),F389*I389,"")</x:f>
        <x:v>6000</x:v>
      </x:c>
      <x:c r="L389" s="11" t="str">
        <x:v>Купить</x:v>
      </x:c>
      <x:c r="M389" s="11" t="str">
        <x:v>Номиналы, селективность, УЗО и сечения определяются проектом. В цену включена комплектация щита.</x:v>
      </x:c>
      <x:c r="N389" s="11" t="str">
        <x:v>Бюджетная оценка на 03.10.2026. Источник подтверждает характеристики, а не цену.</x:v>
      </x:c>
      <x:c r="O389" s="11" t="str">
        <x:f>IF(C389="Опционально","Вне итога",IF(AND(ISNUMBER(F389),ISNUMBER(H389),ISNUMBER(I389),F389&gt;0,H389&gt;=0,I389&gt;=H389),"Цена учтена","Уточнить цену/количество"))</x:f>
        <x:v>Цена учтена</x:v>
      </x:c>
      <x:c r="P389" s="10"/>
      <x:c r="Q389" s="18" t="str">
        <x:v>Бюджетная оценка автора</x:v>
      </x:c>
      <x:c r="R389" s="18" t="str"/>
    </x:row>
    <x:row r="390" ht="44" customHeight="1">
      <x:c r="A390" s="10" t="str">
        <x:v>A6.1</x:v>
      </x:c>
      <x:c r="B390" s="10" t="str">
        <x:v>A6</x:v>
      </x:c>
      <x:c r="C390" s="11" t="str">
        <x:v>Помещение</x:v>
      </x:c>
      <x:c r="D390" s="11" t="str">
        <x:v>Силовой кабель и прокладка до комнаты</x:v>
      </x:c>
      <x:c r="E390" s="11" t="str">
        <x:v>Кабель, лоток, вводы и крепления. Сечение по расчёту</x:v>
      </x:c>
      <x:c r="F390" s="14" t="n">
        <x:v>30</x:v>
      </x:c>
      <x:c r="G390" s="3" t="str">
        <x:v>м</x:v>
      </x:c>
      <x:c r="H390" s="15" t="n">
        <x:v>40</x:v>
      </x:c>
      <x:c r="I390" s="15" t="n">
        <x:v>100</x:v>
      </x:c>
      <x:c r="J390" s="16" t="n">
        <x:f>IF(AND(ISNUMBER(F390),ISNUMBER(H390)),F390*H390,"")</x:f>
        <x:v>1200</x:v>
      </x:c>
      <x:c r="K390" s="16" t="n">
        <x:f>IF(AND(ISNUMBER(F390),ISNUMBER(I390)),F390*I390,"")</x:f>
        <x:v>3000</x:v>
      </x:c>
      <x:c r="L390" s="11" t="str">
        <x:v>Купить</x:v>
      </x:c>
      <x:c r="M390" s="11" t="str">
        <x:v>Исходная трасса 30 м. Меняется после обмера. Не является готовым выбором сечения кабеля.</x:v>
      </x:c>
      <x:c r="N390" s="11" t="str">
        <x:v>Бюджетная оценка на 03.10.2026. Источник подтверждает характеристики, а не цену.</x:v>
      </x:c>
      <x:c r="O390" s="11" t="str">
        <x:f>IF(C390="Опционально","Вне итога",IF(AND(ISNUMBER(F390),ISNUMBER(H390),ISNUMBER(I390),F390&gt;0,H390&gt;=0,I390&gt;=H390),"Цена учтена","Уточнить цену/количество"))</x:f>
        <x:v>Цена учтена</x:v>
      </x:c>
      <x:c r="P390" s="10"/>
      <x:c r="Q390" s="18" t="str">
        <x:v>Бюджетная оценка автора</x:v>
      </x:c>
      <x:c r="R390" s="18" t="str"/>
    </x:row>
    <x:row r="391" ht="44" customHeight="1">
      <x:c r="A391" s="10" t="str">
        <x:v>A6.1</x:v>
      </x:c>
      <x:c r="B391" s="10" t="str">
        <x:v>A6</x:v>
      </x:c>
      <x:c r="C391" s="11" t="str">
        <x:v>Помещение</x:v>
      </x:c>
      <x:c r="D391" s="11" t="str">
        <x:v>Внутренние силовые линии</x:v>
      </x:c>
      <x:c r="E391" s="11" t="str">
        <x:v>Кабели от щита до ИБП/PDU и оборудования охлаждения</x:v>
      </x:c>
      <x:c r="F391" s="14" t="n">
        <x:v>15</x:v>
      </x:c>
      <x:c r="G391" s="3" t="str">
        <x:v>м</x:v>
      </x:c>
      <x:c r="H391" s="15" t="n">
        <x:v>25</x:v>
      </x:c>
      <x:c r="I391" s="15" t="n">
        <x:v>70</x:v>
      </x:c>
      <x:c r="J391" s="16" t="n">
        <x:f>IF(AND(ISNUMBER(F391),ISNUMBER(H391)),F391*H391,"")</x:f>
        <x:v>375</x:v>
      </x:c>
      <x:c r="K391" s="16" t="n">
        <x:f>IF(AND(ISNUMBER(F391),ISNUMBER(I391)),F391*I391,"")</x:f>
        <x:v>1050</x:v>
      </x:c>
      <x:c r="L391" s="11" t="str">
        <x:v>Купить</x:v>
      </x:c>
      <x:c r="M391" s="11" t="str">
        <x:v>Исходные длины. Наконечники, разъёмы и крепёж учтены в строке расходников.</x:v>
      </x:c>
      <x:c r="N391" s="11" t="str">
        <x:v>Бюджетная оценка на 03.10.2026. Источник подтверждает характеристики, а не цену.</x:v>
      </x:c>
      <x:c r="O391" s="11" t="str">
        <x:f>IF(C391="Опционально","Вне итога",IF(AND(ISNUMBER(F391),ISNUMBER(H391),ISNUMBER(I391),F391&gt;0,H391&gt;=0,I391&gt;=H391),"Цена учтена","Уточнить цену/количество"))</x:f>
        <x:v>Цена учтена</x:v>
      </x:c>
      <x:c r="P391" s="10"/>
      <x:c r="Q391" s="18" t="str">
        <x:v>Бюджетная оценка автора</x:v>
      </x:c>
      <x:c r="R391" s="18" t="str"/>
    </x:row>
    <x:row r="392" ht="61" customHeight="1">
      <x:c r="A392" s="10" t="str">
        <x:v>A6.1</x:v>
      </x:c>
      <x:c r="B392" s="10" t="str">
        <x:v>A6</x:v>
      </x:c>
      <x:c r="C392" s="11" t="str">
        <x:v>Помещение</x:v>
      </x:c>
      <x:c r="D392" s="11" t="str">
        <x:v>Резерв на увеличение доступной мощности</x:v>
      </x:c>
      <x:c r="E392" s="11" t="str">
        <x:v>Техническое присоединение/изменение ввода, если существующей мощности не хватает</x:v>
      </x:c>
      <x:c r="F392" s="14" t="n">
        <x:v>1</x:v>
      </x:c>
      <x:c r="G392" s="3" t="str">
        <x:v>резерв</x:v>
      </x:c>
      <x:c r="H392" s="15" t="n">
        <x:v>0</x:v>
      </x:c>
      <x:c r="I392" s="15" t="n">
        <x:v>20000</x:v>
      </x:c>
      <x:c r="J392" s="16" t="n">
        <x:f>IF(AND(ISNUMBER(F392),ISNUMBER(H392)),F392*H392,"")</x:f>
        <x:v>0</x:v>
      </x:c>
      <x:c r="K392" s="16" t="n">
        <x:f>IF(AND(ISNUMBER(F392),ISNUMBER(I392)),F392*I392,"")</x:f>
        <x:v>20000</x:v>
      </x:c>
      <x:c r="L392" s="11" t="str">
        <x:v>Резерв</x:v>
      </x:c>
      <x:c r="M392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392" s="11" t="str">
        <x:v>Бюджетная оценка на 03.10.2026. Источник подтверждает характеристики, а не цену.</x:v>
      </x:c>
      <x:c r="O392" s="11" t="str">
        <x:f>IF(C392="Опционально","Вне итога",IF(AND(ISNUMBER(F392),ISNUMBER(H392),ISNUMBER(I392),F392&gt;0,H392&gt;=0,I392&gt;=H392),"Цена учтена","Уточнить цену/количество"))</x:f>
        <x:v>Цена учтена</x:v>
      </x:c>
      <x:c r="P392" s="10"/>
      <x:c r="Q392" s="18" t="str">
        <x:v>Бюджетная оценка автора</x:v>
      </x:c>
      <x:c r="R392" s="18" t="str"/>
    </x:row>
    <x:row r="393" ht="61" customHeight="1">
      <x:c r="A393" s="10" t="str">
        <x:v>A6.1</x:v>
      </x:c>
      <x:c r="B393" s="10" t="str">
        <x:v>A6</x:v>
      </x:c>
      <x:c r="C393" s="11" t="str">
        <x:v>Помещение</x:v>
      </x:c>
      <x:c r="D393" s="11" t="str">
        <x:v>Постоянное охлаждение комнаты</x:v>
      </x:c>
      <x:c r="E393" s="11" t="str">
        <x:v>2 установка(и), суммарно ≥16kW холода. Работа 24/7</x:v>
      </x:c>
      <x:c r="F393" s="14" t="n">
        <x:v>2</x:v>
      </x:c>
      <x:c r="G393" s="3" t="str">
        <x:v>шт</x:v>
      </x:c>
      <x:c r="H393" s="15" t="n">
        <x:v>2800</x:v>
      </x:c>
      <x:c r="I393" s="15" t="n">
        <x:v>6800</x:v>
      </x:c>
      <x:c r="J393" s="16" t="n">
        <x:f>IF(AND(ISNUMBER(F393),ISNUMBER(H393)),F393*H393,"")</x:f>
        <x:v>5600</x:v>
      </x:c>
      <x:c r="K393" s="16" t="n">
        <x:f>IF(AND(ISNUMBER(F393),ISNUMBER(I393)),F393*I393,"")</x:f>
        <x:v>13600</x:v>
      </x:c>
      <x:c r="L393" s="11" t="str">
        <x:v>Купить</x:v>
      </x:c>
      <x:c r="M393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393" s="11" t="str">
        <x:v>Бюджетная оценка на 03.10.2026. Источник подтверждает характеристики, а не цену.</x:v>
      </x:c>
      <x:c r="O393" s="11" t="str">
        <x:f>IF(C393="Опционально","Вне итога",IF(AND(ISNUMBER(F393),ISNUMBER(H393),ISNUMBER(I393),F393&gt;0,H393&gt;=0,I393&gt;=H393),"Цена учтена","Уточнить цену/количество"))</x:f>
        <x:v>Цена учтена</x:v>
      </x:c>
      <x:c r="P393" s="10"/>
      <x:c r="Q393" s="18" t="str">
        <x:v>Бюджетная оценка автора</x:v>
      </x:c>
      <x:c r="R393" s="18" t="str"/>
    </x:row>
    <x:row r="394" ht="44" customHeight="1">
      <x:c r="A394" s="10" t="str">
        <x:v>A6.1</x:v>
      </x:c>
      <x:c r="B394" s="10" t="str">
        <x:v>A6</x:v>
      </x:c>
      <x:c r="C394" s="11" t="str">
        <x:v>Помещение</x:v>
      </x:c>
      <x:c r="D394" s="11" t="str">
        <x:v>Трассы охлаждения и дренаж</x:v>
      </x:c>
      <x:c r="E394" s="11" t="str">
        <x:v>Подача/обратка или фреон, теплоизоляция, отвод конденсата, кронштейны</x:v>
      </x:c>
      <x:c r="F394" s="14" t="n">
        <x:v>40</x:v>
      </x:c>
      <x:c r="G394" s="3" t="str">
        <x:v>м</x:v>
      </x:c>
      <x:c r="H394" s="15" t="n">
        <x:v>25</x:v>
      </x:c>
      <x:c r="I394" s="15" t="n">
        <x:v>65</x:v>
      </x:c>
      <x:c r="J394" s="16" t="n">
        <x:f>IF(AND(ISNUMBER(F394),ISNUMBER(H394)),F394*H394,"")</x:f>
        <x:v>1000</x:v>
      </x:c>
      <x:c r="K394" s="16" t="n">
        <x:f>IF(AND(ISNUMBER(F394),ISNUMBER(I394)),F394*I394,"")</x:f>
        <x:v>2600</x:v>
      </x:c>
      <x:c r="L394" s="11" t="str">
        <x:v>Купить</x:v>
      </x:c>
      <x:c r="M394" s="11" t="str">
        <x:v>20 м на установку как исходная длина. Проверить допустимую длину и перепад высот.</x:v>
      </x:c>
      <x:c r="N394" s="11" t="str">
        <x:v>Бюджетная оценка на 03.10.2026. Источник подтверждает характеристики, а не цену.</x:v>
      </x:c>
      <x:c r="O394" s="11" t="str">
        <x:f>IF(C394="Опционально","Вне итога",IF(AND(ISNUMBER(F394),ISNUMBER(H394),ISNUMBER(I394),F394&gt;0,H394&gt;=0,I394&gt;=H394),"Цена учтена","Уточнить цену/количество"))</x:f>
        <x:v>Цена учтена</x:v>
      </x:c>
      <x:c r="P394" s="10"/>
      <x:c r="Q394" s="18" t="str">
        <x:v>Бюджетная оценка автора</x:v>
      </x:c>
      <x:c r="R394" s="18" t="str"/>
    </x:row>
    <x:row r="395" ht="44" customHeight="1">
      <x:c r="A395" s="10" t="str">
        <x:v>A6.1</x:v>
      </x:c>
      <x:c r="B395" s="10" t="str">
        <x:v>A6</x:v>
      </x:c>
      <x:c r="C395" s="11" t="str">
        <x:v>Помещение</x:v>
      </x:c>
      <x:c r="D395" s="11" t="str">
        <x:v>Монтаж и настройка охлаждения</x:v>
      </x:c>
      <x:c r="E395" s="11" t="str">
        <x:v>Установка наружных блоков, вакуумирование/заправка, настройка 24/7</x:v>
      </x:c>
      <x:c r="F395" s="14" t="n">
        <x:v>2</x:v>
      </x:c>
      <x:c r="G395" s="3" t="str">
        <x:v>усл</x:v>
      </x:c>
      <x:c r="H395" s="15" t="n">
        <x:v>600</x:v>
      </x:c>
      <x:c r="I395" s="15" t="n">
        <x:v>1800</x:v>
      </x:c>
      <x:c r="J395" s="16" t="n">
        <x:f>IF(AND(ISNUMBER(F395),ISNUMBER(H395)),F395*H395,"")</x:f>
        <x:v>1200</x:v>
      </x:c>
      <x:c r="K395" s="16" t="n">
        <x:f>IF(AND(ISNUMBER(F395),ISNUMBER(I395)),F395*I395,"")</x:f>
        <x:v>3600</x:v>
      </x:c>
      <x:c r="L395" s="11" t="str">
        <x:v>Купить</x:v>
      </x:c>
      <x:c r="M395" s="11" t="str"/>
      <x:c r="N395" s="11" t="str">
        <x:v>Бюджетная оценка на 03.10.2026. Источник подтверждает характеристики, а не цену.</x:v>
      </x:c>
      <x:c r="O395" s="11" t="str">
        <x:f>IF(C395="Опционально","Вне итога",IF(AND(ISNUMBER(F395),ISNUMBER(H395),ISNUMBER(I395),F395&gt;0,H395&gt;=0,I395&gt;=H395),"Цена учтена","Уточнить цену/количество"))</x:f>
        <x:v>Цена учтена</x:v>
      </x:c>
      <x:c r="P395" s="10"/>
      <x:c r="Q395" s="18" t="str">
        <x:v>Бюджетная оценка автора</x:v>
      </x:c>
      <x:c r="R395" s="18" t="str"/>
    </x:row>
    <x:row r="396" ht="44" customHeight="1">
      <x:c r="A396" s="10" t="str">
        <x:v>A6.1</x:v>
      </x:c>
      <x:c r="B396" s="10" t="str">
        <x:v>A6</x:v>
      </x:c>
      <x:c r="C396" s="11" t="str">
        <x:v>Помещение</x:v>
      </x:c>
      <x:c r="D396" s="11" t="str">
        <x:v>Разделение холодного и горячего воздуха</x:v>
      </x:c>
      <x:c r="E396" s="11" t="str">
        <x:v>Направление потока, панели/изоляция, проект размещения</x:v>
      </x:c>
      <x:c r="F396" s="14" t="n">
        <x:v>1</x:v>
      </x:c>
      <x:c r="G396" s="3" t="str">
        <x:v>к-т</x:v>
      </x:c>
      <x:c r="H396" s="15" t="n">
        <x:v>1200</x:v>
      </x:c>
      <x:c r="I396" s="15" t="n">
        <x:v>4500</x:v>
      </x:c>
      <x:c r="J396" s="16" t="n">
        <x:f>IF(AND(ISNUMBER(F396),ISNUMBER(H396)),F396*H396,"")</x:f>
        <x:v>1200</x:v>
      </x:c>
      <x:c r="K396" s="16" t="n">
        <x:f>IF(AND(ISNUMBER(F396),ISNUMBER(I396)),F396*I396,"")</x:f>
        <x:v>4500</x:v>
      </x:c>
      <x:c r="L396" s="11" t="str">
        <x:v>Купить</x:v>
      </x:c>
      <x:c r="M396" s="11" t="str">
        <x:v>Не закрывать выходы горячего воздуха. Обслуживание и противопожарные проходы сохранить.</x:v>
      </x:c>
      <x:c r="N396" s="11" t="str">
        <x:v>Бюджетная оценка на 03.10.2026. Источник подтверждает характеристики, а не цену.</x:v>
      </x:c>
      <x:c r="O396" s="11" t="str">
        <x:f>IF(C396="Опционально","Вне итога",IF(AND(ISNUMBER(F396),ISNUMBER(H396),ISNUMBER(I396),F396&gt;0,H396&gt;=0,I396&gt;=H396),"Цена учтена","Уточнить цену/количество"))</x:f>
        <x:v>Цена учтена</x:v>
      </x:c>
      <x:c r="P396" s="10"/>
      <x:c r="Q396" s="18" t="str">
        <x:v>Бюджетная оценка автора</x:v>
      </x:c>
      <x:c r="R396" s="18" t="str"/>
    </x:row>
    <x:row r="397" ht="44" customHeight="1">
      <x:c r="A397" s="10" t="str">
        <x:v>A6.1</x:v>
      </x:c>
      <x:c r="B397" s="10" t="str">
        <x:v>A6</x:v>
      </x:c>
      <x:c r="C397" s="11" t="str">
        <x:v>Помещение</x:v>
      </x:c>
      <x:c r="D397" s="11" t="str">
        <x:v>Вентиляция и уплотнение вводов</x:v>
      </x:c>
      <x:c r="E397" s="11" t="str">
        <x:v>Регулируемая вентиляция, решётки/фильтры, герметизация проходок</x:v>
      </x:c>
      <x:c r="F397" s="14" t="n">
        <x:v>1</x:v>
      </x:c>
      <x:c r="G397" s="3" t="str">
        <x:v>к-т</x:v>
      </x:c>
      <x:c r="H397" s="15" t="n">
        <x:v>800</x:v>
      </x:c>
      <x:c r="I397" s="15" t="n">
        <x:v>3500</x:v>
      </x:c>
      <x:c r="J397" s="16" t="n">
        <x:f>IF(AND(ISNUMBER(F397),ISNUMBER(H397)),F397*H397,"")</x:f>
        <x:v>800</x:v>
      </x:c>
      <x:c r="K397" s="16" t="n">
        <x:f>IF(AND(ISNUMBER(F397),ISNUMBER(I397)),F397*I397,"")</x:f>
        <x:v>3500</x:v>
      </x:c>
      <x:c r="L397" s="11" t="str">
        <x:v>Купить</x:v>
      </x:c>
      <x:c r="M397" s="11" t="str">
        <x:v>Кондиционер не обеспечивает приток воздуха сам по себе. Решение согласуется с расчётом охлаждения.</x:v>
      </x:c>
      <x:c r="N397" s="11" t="str">
        <x:v>Бюджетная оценка на 03.10.2026. Источник подтверждает характеристики, а не цену.</x:v>
      </x:c>
      <x:c r="O397" s="11" t="str">
        <x:f>IF(C397="Опционально","Вне итога",IF(AND(ISNUMBER(F397),ISNUMBER(H397),ISNUMBER(I397),F397&gt;0,H397&gt;=0,I397&gt;=H397),"Цена учтена","Уточнить цену/количество"))</x:f>
        <x:v>Цена учтена</x:v>
      </x:c>
      <x:c r="P397" s="10"/>
      <x:c r="Q397" s="18" t="str">
        <x:v>Бюджетная оценка автора</x:v>
      </x:c>
      <x:c r="R397" s="18" t="str"/>
    </x:row>
    <x:row r="398" ht="44" customHeight="1">
      <x:c r="A398" s="10" t="str">
        <x:v>A6.1</x:v>
      </x:c>
      <x:c r="B398" s="10" t="str">
        <x:v>A6</x:v>
      </x:c>
      <x:c r="C398" s="11" t="str">
        <x:v>Помещение</x:v>
      </x:c>
      <x:c r="D398" s="11" t="str">
        <x:v>Пожарная сигнализация</x:v>
      </x:c>
      <x:c r="E398" s="11" t="str">
        <x:v>Датчик дыма, подключение к существующей системе или автономный комплект</x:v>
      </x:c>
      <x:c r="F398" s="14" t="n">
        <x:v>1</x:v>
      </x:c>
      <x:c r="G398" s="3" t="str">
        <x:v>к-т</x:v>
      </x:c>
      <x:c r="H398" s="15" t="n">
        <x:v>150</x:v>
      </x:c>
      <x:c r="I398" s="15" t="n">
        <x:v>700</x:v>
      </x:c>
      <x:c r="J398" s="16" t="n">
        <x:f>IF(AND(ISNUMBER(F398),ISNUMBER(H398)),F398*H398,"")</x:f>
        <x:v>150</x:v>
      </x:c>
      <x:c r="K398" s="16" t="n">
        <x:f>IF(AND(ISNUMBER(F398),ISNUMBER(I398)),F398*I398,"")</x:f>
        <x:v>700</x:v>
      </x:c>
      <x:c r="L398" s="11" t="str">
        <x:v>Купить</x:v>
      </x:c>
      <x:c r="M398" s="11" t="str"/>
      <x:c r="N398" s="11" t="str">
        <x:v>Бюджетная оценка на 03.10.2026. Источник подтверждает характеристики, а не цену.</x:v>
      </x:c>
      <x:c r="O398" s="11" t="str">
        <x:f>IF(C398="Опционально","Вне итога",IF(AND(ISNUMBER(F398),ISNUMBER(H398),ISNUMBER(I398),F398&gt;0,H398&gt;=0,I398&gt;=H398),"Цена учтена","Уточнить цену/количество"))</x:f>
        <x:v>Цена учтена</x:v>
      </x:c>
      <x:c r="P398" s="10"/>
      <x:c r="Q398" s="18" t="str">
        <x:v>Бюджетная оценка автора</x:v>
      </x:c>
      <x:c r="R398" s="18" t="str"/>
    </x:row>
    <x:row r="399" ht="44" customHeight="1">
      <x:c r="A399" s="10" t="str">
        <x:v>A6.1</x:v>
      </x:c>
      <x:c r="B399" s="10" t="str">
        <x:v>A6</x:v>
      </x:c>
      <x:c r="C399" s="11" t="str">
        <x:v>Помещение</x:v>
      </x:c>
      <x:c r="D399" s="11" t="str">
        <x:v>Огнетушители и обозначения</x:v>
      </x:c>
      <x:c r="E399" s="11" t="str">
        <x:v>2 подходящих для электрооборудования огнетушителя, указатели</x:v>
      </x:c>
      <x:c r="F399" s="14" t="n">
        <x:v>1</x:v>
      </x:c>
      <x:c r="G399" s="3" t="str">
        <x:v>к-т</x:v>
      </x:c>
      <x:c r="H399" s="15" t="n">
        <x:v>140</x:v>
      </x:c>
      <x:c r="I399" s="15" t="n">
        <x:v>400</x:v>
      </x:c>
      <x:c r="J399" s="16" t="n">
        <x:f>IF(AND(ISNUMBER(F399),ISNUMBER(H399)),F399*H399,"")</x:f>
        <x:v>140</x:v>
      </x:c>
      <x:c r="K399" s="16" t="n">
        <x:f>IF(AND(ISNUMBER(F399),ISNUMBER(I399)),F399*I399,"")</x:f>
        <x:v>400</x:v>
      </x:c>
      <x:c r="L399" s="11" t="str">
        <x:v>Купить</x:v>
      </x:c>
      <x:c r="M399" s="11" t="str">
        <x:v>Тип и размещение определяет местный проект помещения.</x:v>
      </x:c>
      <x:c r="N399" s="11" t="str">
        <x:v>Бюджетная оценка на 03.10.2026. Источник подтверждает характеристики, а не цену.</x:v>
      </x:c>
      <x:c r="O399" s="11" t="str">
        <x:f>IF(C399="Опционально","Вне итога",IF(AND(ISNUMBER(F399),ISNUMBER(H399),ISNUMBER(I399),F399&gt;0,H399&gt;=0,I399&gt;=H399),"Цена учтена","Уточнить цену/количество"))</x:f>
        <x:v>Цена учтена</x:v>
      </x:c>
      <x:c r="P399" s="10"/>
      <x:c r="Q399" s="18" t="str">
        <x:v>Бюджетная оценка автора</x:v>
      </x:c>
      <x:c r="R399" s="18" t="str"/>
    </x:row>
    <x:row r="400" ht="44" customHeight="1">
      <x:c r="A400" s="10" t="str">
        <x:v>A6.1</x:v>
      </x:c>
      <x:c r="B400" s="10" t="str">
        <x:v>A6</x:v>
      </x:c>
      <x:c r="C400" s="11" t="str">
        <x:v>Помещение</x:v>
      </x:c>
      <x:c r="D400" s="11" t="str">
        <x:v>Контроль температуры и влажности</x:v>
      </x:c>
      <x:c r="E400" s="11" t="str">
        <x:v>Сетевой датчик с 2–4 внешними зондами и уведомлением</x:v>
      </x:c>
      <x:c r="F400" s="14" t="n">
        <x:v>1</x:v>
      </x:c>
      <x:c r="G400" s="3" t="str">
        <x:v>к-т</x:v>
      </x:c>
      <x:c r="H400" s="15" t="n">
        <x:v>150</x:v>
      </x:c>
      <x:c r="I400" s="15" t="n">
        <x:v>600</x:v>
      </x:c>
      <x:c r="J400" s="16" t="n">
        <x:f>IF(AND(ISNUMBER(F400),ISNUMBER(H400)),F400*H400,"")</x:f>
        <x:v>150</x:v>
      </x:c>
      <x:c r="K400" s="16" t="n">
        <x:f>IF(AND(ISNUMBER(F400),ISNUMBER(I400)),F400*I400,"")</x:f>
        <x:v>600</x:v>
      </x:c>
      <x:c r="L400" s="11" t="str">
        <x:v>Купить</x:v>
      </x:c>
      <x:c r="M400" s="11" t="str">
        <x:v>Настроить аварийное завершение работы при перегреве/сбое охлаждения.</x:v>
      </x:c>
      <x:c r="N400" s="11" t="str">
        <x:v>Бюджетная оценка на 03.10.2026. Источник подтверждает характеристики, а не цену.</x:v>
      </x:c>
      <x:c r="O400" s="11" t="str">
        <x:f>IF(C400="Опционально","Вне итога",IF(AND(ISNUMBER(F400),ISNUMBER(H400),ISNUMBER(I400),F400&gt;0,H400&gt;=0,I400&gt;=H400),"Цена учтена","Уточнить цену/количество"))</x:f>
        <x:v>Цена учтена</x:v>
      </x:c>
      <x:c r="P400" s="10"/>
      <x:c r="Q400" s="18" t="str">
        <x:v>Бюджетная оценка автора</x:v>
      </x:c>
      <x:c r="R400" s="18" t="str"/>
    </x:row>
    <x:row r="401" ht="44" customHeight="1">
      <x:c r="A401" s="10" t="str">
        <x:v>A6.1</x:v>
      </x:c>
      <x:c r="B401" s="10" t="str">
        <x:v>A6</x:v>
      </x:c>
      <x:c r="C401" s="11" t="str">
        <x:v>Помещение</x:v>
      </x:c>
      <x:c r="D401" s="11" t="str">
        <x:v>Крепёж и мелкие расходники</x:v>
      </x:c>
      <x:c r="E401" s="11" t="str">
        <x:v>Наконечники, клеммы, маркировка, стяжки-липучки, вводы, запас кабеля</x:v>
      </x:c>
      <x:c r="F401" s="14" t="n">
        <x:v>1</x:v>
      </x:c>
      <x:c r="G401" s="3" t="str">
        <x:v>к-т</x:v>
      </x:c>
      <x:c r="H401" s="15" t="n">
        <x:v>500</x:v>
      </x:c>
      <x:c r="I401" s="15" t="n">
        <x:v>1800</x:v>
      </x:c>
      <x:c r="J401" s="16" t="n">
        <x:f>IF(AND(ISNUMBER(F401),ISNUMBER(H401)),F401*H401,"")</x:f>
        <x:v>500</x:v>
      </x:c>
      <x:c r="K401" s="16" t="n">
        <x:f>IF(AND(ISNUMBER(F401),ISNUMBER(I401)),F401*I401,"")</x:f>
        <x:v>1800</x:v>
      </x:c>
      <x:c r="L401" s="11" t="str">
        <x:v>Купить</x:v>
      </x:c>
      <x:c r="M401" s="11" t="str"/>
      <x:c r="N401" s="11" t="str">
        <x:v>Бюджетная оценка на 03.10.2026. Источник подтверждает характеристики, а не цену.</x:v>
      </x:c>
      <x:c r="O401" s="11" t="str">
        <x:f>IF(C401="Опционально","Вне итога",IF(AND(ISNUMBER(F401),ISNUMBER(H401),ISNUMBER(I401),F401&gt;0,H401&gt;=0,I401&gt;=H401),"Цена учтена","Уточнить цену/количество"))</x:f>
        <x:v>Цена учтена</x:v>
      </x:c>
      <x:c r="P401" s="10"/>
      <x:c r="Q401" s="18" t="str">
        <x:v>Бюджетная оценка автора</x:v>
      </x:c>
      <x:c r="R401" s="18" t="str"/>
    </x:row>
    <x:row r="402" ht="44" customHeight="1">
      <x:c r="A402" s="10" t="str">
        <x:v>A6.1</x:v>
      </x:c>
      <x:c r="B402" s="10" t="str">
        <x:v>A6</x:v>
      </x:c>
      <x:c r="C402" s="11" t="str">
        <x:v>Помещение</x:v>
      </x:c>
      <x:c r="D402" s="11" t="str">
        <x:v>Монтаж и измерения электрики</x:v>
      </x:c>
      <x:c r="E402" s="11" t="str">
        <x:v>Монтаж, проверка защит, заземления и нагрузочный тест</x:v>
      </x:c>
      <x:c r="F402" s="14" t="n">
        <x:v>1</x:v>
      </x:c>
      <x:c r="G402" s="3" t="str">
        <x:v>усл</x:v>
      </x:c>
      <x:c r="H402" s="15" t="n">
        <x:v>2500</x:v>
      </x:c>
      <x:c r="I402" s="15" t="n">
        <x:v>8000</x:v>
      </x:c>
      <x:c r="J402" s="16" t="n">
        <x:f>IF(AND(ISNUMBER(F402),ISNUMBER(H402)),F402*H402,"")</x:f>
        <x:v>2500</x:v>
      </x:c>
      <x:c r="K402" s="16" t="n">
        <x:f>IF(AND(ISNUMBER(F402),ISNUMBER(I402)),F402*I402,"")</x:f>
        <x:v>8000</x:v>
      </x:c>
      <x:c r="L402" s="11" t="str">
        <x:v>Купить</x:v>
      </x:c>
      <x:c r="M402" s="11" t="str"/>
      <x:c r="N402" s="11" t="str">
        <x:v>Бюджетная оценка на 03.10.2026. Источник подтверждает характеристики, а не цену.</x:v>
      </x:c>
      <x:c r="O402" s="11" t="str">
        <x:f>IF(C402="Опционально","Вне итога",IF(AND(ISNUMBER(F402),ISNUMBER(H402),ISNUMBER(I402),F402&gt;0,H402&gt;=0,I402&gt;=H402),"Цена учтена","Уточнить цену/количество"))</x:f>
        <x:v>Цена учтена</x:v>
      </x:c>
      <x:c r="P402" s="10"/>
      <x:c r="Q402" s="18" t="str">
        <x:v>Бюджетная оценка автора</x:v>
      </x:c>
      <x:c r="R402" s="18" t="str"/>
    </x:row>
    <x:row r="403" ht="44" customHeight="1">
      <x:c r="A403" s="10" t="str">
        <x:v>A6.1</x:v>
      </x:c>
      <x:c r="B403" s="10" t="str">
        <x:v>A6</x:v>
      </x:c>
      <x:c r="C403" s="11" t="str">
        <x:v>Помещение</x:v>
      </x:c>
      <x:c r="D403" s="11" t="str">
        <x:v>Доставка, разгрузка и занос</x:v>
      </x:c>
      <x:c r="E403" s="11" t="str">
        <x:v>Транспорт, такелаж, страховка перевозки</x:v>
      </x:c>
      <x:c r="F403" s="14" t="n">
        <x:v>1</x:v>
      </x:c>
      <x:c r="G403" s="3" t="str">
        <x:v>усл</x:v>
      </x:c>
      <x:c r="H403" s="15" t="n">
        <x:v>2000</x:v>
      </x:c>
      <x:c r="I403" s="15" t="n">
        <x:v>10000</x:v>
      </x:c>
      <x:c r="J403" s="16" t="n">
        <x:f>IF(AND(ISNUMBER(F403),ISNUMBER(H403)),F403*H403,"")</x:f>
        <x:v>2000</x:v>
      </x:c>
      <x:c r="K403" s="16" t="n">
        <x:f>IF(AND(ISNUMBER(F403),ISNUMBER(I403)),F403*I403,"")</x:f>
        <x:v>10000</x:v>
      </x:c>
      <x:c r="L403" s="11" t="str">
        <x:v>Купить</x:v>
      </x:c>
      <x:c r="M403" s="11" t="str">
        <x:v>Без импортной пошлины/НДС. Для тяжёлых серверов проверить маршрут заноса заранее.</x:v>
      </x:c>
      <x:c r="N403" s="11" t="str">
        <x:v>Бюджетная оценка на 03.10.2026. Источник подтверждает характеристики, а не цену.</x:v>
      </x:c>
      <x:c r="O403" s="11" t="str">
        <x:f>IF(C403="Опционально","Вне итога",IF(AND(ISNUMBER(F403),ISNUMBER(H403),ISNUMBER(I403),F403&gt;0,H403&gt;=0,I403&gt;=H403),"Цена учтена","Уточнить цену/количество"))</x:f>
        <x:v>Цена учтена</x:v>
      </x:c>
      <x:c r="P403" s="10"/>
      <x:c r="Q403" s="18" t="str">
        <x:v>Бюджетная оценка автора</x:v>
      </x:c>
      <x:c r="R403" s="18" t="str"/>
    </x:row>
    <x:row r="404" ht="44" customHeight="1">
      <x:c r="A404" s="10" t="str">
        <x:v>A6.1</x:v>
      </x:c>
      <x:c r="B404" s="10" t="str">
        <x:v>A6</x:v>
      </x:c>
      <x:c r="C404" s="11" t="str">
        <x:v>Опционально</x:v>
      </x:c>
      <x:c r="D404" s="11" t="str">
        <x:v>Резервная система охлаждения</x:v>
      </x:c>
      <x:c r="E404" s="11" t="str">
        <x:v>N+1 с автоматическим переключением, расчёт отдельно</x:v>
      </x:c>
      <x:c r="F404" s="14" t="n">
        <x:v>1</x:v>
      </x:c>
      <x:c r="G404" s="3" t="str">
        <x:v>к-т</x:v>
      </x:c>
      <x:c r="H404" s="15"/>
      <x:c r="I404" s="15"/>
      <x:c r="J404" s="16" t="str">
        <x:f>IF(AND(ISNUMBER(F404),ISNUMBER(H404)),F404*H404,"")</x:f>
      </x:c>
      <x:c r="K404" s="16" t="str">
        <x:f>IF(AND(ISNUMBER(F404),ISNUMBER(I404)),F404*I404,"")</x:f>
      </x:c>
      <x:c r="L404" s="11" t="str">
        <x:v>По проекту</x:v>
      </x:c>
      <x:c r="M404" s="11" t="str">
        <x:v>Нужна для непрерывной работы при отказе охлаждения. В базовом бюджете система останавливается безопасно.</x:v>
      </x:c>
      <x:c r="N404" s="11" t="str">
        <x:v>Без цены. Требуется отдельное предложение.</x:v>
      </x:c>
      <x:c r="O404" s="11" t="str">
        <x:f>IF(C404="Опционально","Вне итога",IF(AND(ISNUMBER(F404),ISNUMBER(H404),ISNUMBER(I404),F404&gt;0,H404&gt;=0,I404&gt;=H404),"Цена учтена","Уточнить цену/количество"))</x:f>
        <x:v>Вне итога</x:v>
      </x:c>
      <x:c r="P404" s="10"/>
      <x:c r="Q404" s="18" t="str">
        <x:v>Бюджетная оценка автора</x:v>
      </x:c>
      <x:c r="R404" s="18" t="str"/>
    </x:row>
    <x:row r="405" ht="44" customHeight="1">
      <x:c r="A405" s="10" t="str">
        <x:v>A6.1</x:v>
      </x:c>
      <x:c r="B405" s="10" t="str">
        <x:v>A6</x:v>
      </x:c>
      <x:c r="C405" s="11" t="str">
        <x:v>Опционально</x:v>
      </x:c>
      <x:c r="D405" s="11" t="str">
        <x:v>Генератор и переключение ввода</x:v>
      </x:c>
      <x:c r="E405" s="11" t="str">
        <x:v>Для длительных отключений, размер по проекту</x:v>
      </x:c>
      <x:c r="F405" s="14" t="n">
        <x:v>1</x:v>
      </x:c>
      <x:c r="G405" s="3" t="str">
        <x:v>к-т</x:v>
      </x:c>
      <x:c r="H405" s="15"/>
      <x:c r="I405" s="15"/>
      <x:c r="J405" s="16" t="str">
        <x:f>IF(AND(ISNUMBER(F405),ISNUMBER(H405)),F405*H405,"")</x:f>
      </x:c>
      <x:c r="K405" s="16" t="str">
        <x:f>IF(AND(ISNUMBER(F405),ISNUMBER(I405)),F405*I405,"")</x:f>
      </x:c>
      <x:c r="L405" s="11" t="str">
        <x:v>По проекту</x:v>
      </x:c>
      <x:c r="M405" s="11" t="str">
        <x:v>Не включён в базовую сумму. ИБП рассчитан на короткую автономность и завершение работы.</x:v>
      </x:c>
      <x:c r="N405" s="11" t="str">
        <x:v>Без цены. Требуется отдельное предложение.</x:v>
      </x:c>
      <x:c r="O405" s="11" t="str">
        <x:f>IF(C405="Опционально","Вне итога",IF(AND(ISNUMBER(F405),ISNUMBER(H405),ISNUMBER(I405),F405&gt;0,H405&gt;=0,I405&gt;=H405),"Цена учтена","Уточнить цену/количество"))</x:f>
        <x:v>Вне итога</x:v>
      </x:c>
      <x:c r="P405" s="10"/>
      <x:c r="Q405" s="18" t="str">
        <x:v>Бюджетная оценка автора</x:v>
      </x:c>
      <x:c r="R405" s="18" t="str"/>
    </x:row>
    <x:row r="406" ht="61" customHeight="1">
      <x:c r="A406" s="10" t="str">
        <x:v>A6.1</x:v>
      </x:c>
      <x:c r="B406" s="10" t="str">
        <x:v>A6</x:v>
      </x:c>
      <x:c r="C406" s="11" t="str">
        <x:v>Запуск</x:v>
      </x:c>
      <x:c r="D406" s="11" t="str">
        <x:v>Системное ПО</x:v>
      </x:c>
      <x:c r="E406" s="11" t="str">
        <x:v>Ubuntu, совместимая ROCm, RCCL, SGLang/vLLM</x:v>
      </x:c>
      <x:c r="F406" s="14" t="n">
        <x:v>1</x:v>
      </x:c>
      <x:c r="G406" s="3" t="str">
        <x:v>к-т</x:v>
      </x:c>
      <x:c r="H406" s="15" t="n">
        <x:v>0</x:v>
      </x:c>
      <x:c r="I406" s="15" t="n">
        <x:v>0</x:v>
      </x:c>
      <x:c r="J406" s="16" t="n">
        <x:f>IF(AND(ISNUMBER(F406),ISNUMBER(H406)),F406*H406,"")</x:f>
        <x:v>0</x:v>
      </x:c>
      <x:c r="K406" s="16" t="n">
        <x:f>IF(AND(ISNUMBER(F406),ISNUMBER(I406)),F406*I406,"")</x:f>
        <x:v>0</x:v>
      </x:c>
      <x:c r="L406" s="11" t="str">
        <x:v>Без оплаты лицензии</x:v>
      </x:c>
      <x:c r="M406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406" s="11" t="str">
        <x:v>Бюджетная оценка на 03.10.2026. Источник подтверждает характеристики, а не цену.</x:v>
      </x:c>
      <x:c r="O406" s="11" t="str">
        <x:f>IF(C406="Опционально","Вне итога",IF(AND(ISNUMBER(F406),ISNUMBER(H406),ISNUMBER(I406),F406&gt;0,H406&gt;=0,I406&gt;=H406),"Цена учтена","Уточнить цену/количество"))</x:f>
        <x:v>Цена учтена</x:v>
      </x:c>
      <x:c r="P406" s="10"/>
      <x:c r="Q406" s="18" t="str">
        <x:v>Moonshot: Kimi K3, модель</x:v>
      </x:c>
      <x:c r="R406" s="18" t="str">
        <x:v>https://huggingface.co/moonshotai/Kimi-K3</x:v>
      </x:c>
    </x:row>
    <x:row r="407" ht="44" customHeight="1">
      <x:c r="A407" s="10" t="str">
        <x:v>A6.1</x:v>
      </x:c>
      <x:c r="B407" s="10" t="str">
        <x:v>A6</x:v>
      </x:c>
      <x:c r="C407" s="11" t="str">
        <x:v>Запуск</x:v>
      </x:c>
      <x:c r="D407" s="11" t="str">
        <x:v>Установка и настройка оборудования</x:v>
      </x:c>
      <x:c r="E407" s="11" t="str">
        <x:v>Обновление firmware, ОС, драйверов, сеть, диски и мониторинг</x:v>
      </x:c>
      <x:c r="F407" s="14" t="n">
        <x:v>1</x:v>
      </x:c>
      <x:c r="G407" s="3" t="str">
        <x:v>усл</x:v>
      </x:c>
      <x:c r="H407" s="15" t="n">
        <x:v>3000</x:v>
      </x:c>
      <x:c r="I407" s="15" t="n">
        <x:v>12000</x:v>
      </x:c>
      <x:c r="J407" s="16" t="n">
        <x:f>IF(AND(ISNUMBER(F407),ISNUMBER(H407)),F407*H407,"")</x:f>
        <x:v>3000</x:v>
      </x:c>
      <x:c r="K407" s="16" t="n">
        <x:f>IF(AND(ISNUMBER(F407),ISNUMBER(I407)),F407*I407,"")</x:f>
        <x:v>12000</x:v>
      </x:c>
      <x:c r="L407" s="11" t="str">
        <x:v>Купить</x:v>
      </x:c>
      <x:c r="M407" s="11" t="str">
        <x:v>Фиксированная работа при покупке, без помесячного обслуживания.</x:v>
      </x:c>
      <x:c r="N407" s="11" t="str">
        <x:v>Бюджетная оценка на 03.10.2026. Источник подтверждает характеристики, а не цену.</x:v>
      </x:c>
      <x:c r="O407" s="11" t="str">
        <x:f>IF(C407="Опционально","Вне итога",IF(AND(ISNUMBER(F407),ISNUMBER(H407),ISNUMBER(I407),F407&gt;0,H407&gt;=0,I407&gt;=H407),"Цена учтена","Уточнить цену/количество"))</x:f>
        <x:v>Цена учтена</x:v>
      </x:c>
      <x:c r="P407" s="10"/>
      <x:c r="Q407" s="18" t="str">
        <x:v>Бюджетная оценка автора</x:v>
      </x:c>
      <x:c r="R407" s="18" t="str"/>
    </x:row>
    <x:row r="408" ht="44" customHeight="1">
      <x:c r="A408" s="10" t="str">
        <x:v>A6.1</x:v>
      </x:c>
      <x:c r="B408" s="10" t="str">
        <x:v>A6</x:v>
      </x:c>
      <x:c r="C408" s="11" t="str">
        <x:v>Запуск</x:v>
      </x:c>
      <x:c r="D408" s="11" t="str">
        <x:v>Загрузка и проверка модели</x:v>
      </x:c>
      <x:c r="E408" s="11" t="str">
        <x:v>Загрузка на локальные SSD, проверка файлов, подбор контекста, нагрузочный тест</x:v>
      </x:c>
      <x:c r="F408" s="14" t="n">
        <x:v>1</x:v>
      </x:c>
      <x:c r="G408" s="3" t="str">
        <x:v>усл</x:v>
      </x:c>
      <x:c r="H408" s="15" t="n">
        <x:v>3000</x:v>
      </x:c>
      <x:c r="I408" s="15" t="n">
        <x:v>12000</x:v>
      </x:c>
      <x:c r="J408" s="16" t="n">
        <x:f>IF(AND(ISNUMBER(F408),ISNUMBER(H408)),F408*H408,"")</x:f>
        <x:v>3000</x:v>
      </x:c>
      <x:c r="K408" s="16" t="n">
        <x:f>IF(AND(ISNUMBER(F408),ISNUMBER(I408)),F408*I408,"")</x:f>
        <x:v>12000</x:v>
      </x:c>
      <x:c r="L408" s="11" t="str">
        <x:v>Купить</x:v>
      </x:c>
      <x:c r="M408" s="11" t="str">
        <x:v>Проверить память, время первого ответа, токены/с, качество и восстановление после перезагрузки.</x:v>
      </x:c>
      <x:c r="N408" s="11" t="str">
        <x:v>Бюджетная оценка на 03.10.2026. Источник подтверждает характеристики, а не цену.</x:v>
      </x:c>
      <x:c r="O408" s="11" t="str">
        <x:f>IF(C408="Опционально","Вне итога",IF(AND(ISNUMBER(F408),ISNUMBER(H408),ISNUMBER(I408),F408&gt;0,H408&gt;=0,I408&gt;=H408),"Цена учтена","Уточнить цену/количество"))</x:f>
        <x:v>Цена учтена</x:v>
      </x:c>
      <x:c r="P408" s="10"/>
      <x:c r="Q408" s="18" t="str">
        <x:v>Бюджетная оценка автора</x:v>
      </x:c>
      <x:c r="R408" s="18" t="str"/>
    </x:row>
    <x:row r="409" ht="44" customHeight="1">
      <x:c r="A409" s="10" t="str">
        <x:v>A6.1</x:v>
      </x:c>
      <x:c r="B409" s="10" t="str">
        <x:v>A6</x:v>
      </x:c>
      <x:c r="C409" s="11" t="str">
        <x:v>Запуск</x:v>
      </x:c>
      <x:c r="D409" s="11" t="str">
        <x:v>Резервное копирование и документация</x:v>
      </x:c>
      <x:c r="E409" s="11" t="str">
        <x:v>Настроить копии, аварийное завершение и восстановление. Передать инструкцию</x:v>
      </x:c>
      <x:c r="F409" s="14" t="n">
        <x:v>1</x:v>
      </x:c>
      <x:c r="G409" s="3" t="str">
        <x:v>усл</x:v>
      </x:c>
      <x:c r="H409" s="15" t="n">
        <x:v>1500</x:v>
      </x:c>
      <x:c r="I409" s="15" t="n">
        <x:v>6000</x:v>
      </x:c>
      <x:c r="J409" s="16" t="n">
        <x:f>IF(AND(ISNUMBER(F409),ISNUMBER(H409)),F409*H409,"")</x:f>
        <x:v>1500</x:v>
      </x:c>
      <x:c r="K409" s="16" t="n">
        <x:f>IF(AND(ISNUMBER(F409),ISNUMBER(I409)),F409*I409,"")</x:f>
        <x:v>6000</x:v>
      </x:c>
      <x:c r="L409" s="11" t="str">
        <x:v>Купить</x:v>
      </x:c>
      <x:c r="M409" s="11" t="str"/>
      <x:c r="N409" s="11" t="str">
        <x:v>Бюджетная оценка на 03.10.2026. Источник подтверждает характеристики, а не цену.</x:v>
      </x:c>
      <x:c r="O409" s="11" t="str">
        <x:f>IF(C409="Опционально","Вне итога",IF(AND(ISNUMBER(F409),ISNUMBER(H409),ISNUMBER(I409),F409&gt;0,H409&gt;=0,I409&gt;=H409),"Цена учтена","Уточнить цену/количество"))</x:f>
        <x:v>Цена учтена</x:v>
      </x:c>
      <x:c r="P409" s="10"/>
      <x:c r="Q409" s="18" t="str">
        <x:v>Бюджетная оценка автора</x:v>
      </x:c>
      <x:c r="R409" s="18" t="str"/>
    </x:row>
    <x:row r="410" ht="44" customHeight="1">
      <x:c r="A410" s="10" t="str">
        <x:v>A6.2</x:v>
      </x:c>
      <x:c r="B410" s="10" t="str">
        <x:v>A6</x:v>
      </x:c>
      <x:c r="C410" s="11" t="str">
        <x:v>Оборудование</x:v>
      </x:c>
      <x:c r="D410" s="11" t="str">
        <x:v>Готовый сервер</x:v>
      </x:c>
      <x:c r="E410" s="11" t="str">
        <x:v>Supermicro AS-8126GS-TNMR, 8×MI300X, 2 EPYC, 1.5TB RAM, SSD ниже</x:v>
      </x:c>
      <x:c r="F410" s="14" t="n">
        <x:v>2</x:v>
      </x:c>
      <x:c r="G410" s="3" t="str">
        <x:v>шт</x:v>
      </x:c>
      <x:c r="H410" s="15" t="n">
        <x:v>210000</x:v>
      </x:c>
      <x:c r="I410" s="15" t="n">
        <x:v>330000</x:v>
      </x:c>
      <x:c r="J410" s="16" t="n">
        <x:f>IF(AND(ISNUMBER(F410),ISNUMBER(H410)),F410*H410,"")</x:f>
        <x:v>420000</x:v>
      </x:c>
      <x:c r="K410" s="16" t="n">
        <x:f>IF(AND(ISNUMBER(F410),ISNUMBER(I410)),F410*I410,"")</x:f>
        <x:v>660000</x:v>
      </x:c>
      <x:c r="L410" s="11" t="str">
        <x:v>Купить</x:v>
      </x:c>
      <x:c r="M410" s="11" t="str">
        <x:v>Цена полностью собранного OEM-комплекта. Не прибавлять отдельно внутренние компоненты.</x:v>
      </x:c>
      <x:c r="N410" s="11" t="str">
        <x:v>Бюджетная оценка на 03.10.2026. Источник подтверждает характеристики, а не цену.</x:v>
      </x:c>
      <x:c r="O410" s="11" t="str">
        <x:f>IF(C410="Опционально","Вне итога",IF(AND(ISNUMBER(F410),ISNUMBER(H410),ISNUMBER(I410),F410&gt;0,H410&gt;=0,I410&gt;=H410),"Цена учтена","Уточнить цену/количество"))</x:f>
        <x:v>Цена учтена</x:v>
      </x:c>
      <x:c r="P410" s="10"/>
      <x:c r="Q410" s="18" t="str">
        <x:v>Supermicro: AS-8126GS-TNMR</x:v>
      </x:c>
      <x:c r="R410" s="18" t="str">
        <x:v>https://www.supermicro.com/en/products/system/gpu/8u/as-8126gs-tnmr</x:v>
      </x:c>
    </x:row>
    <x:row r="411" ht="44" customHeight="1">
      <x:c r="A411" s="10" t="str">
        <x:v>A6.2</x:v>
      </x:c>
      <x:c r="B411" s="10" t="str">
        <x:v>A6</x:v>
      </x:c>
      <x:c r="C411" s="11" t="str">
        <x:v>Оборудование</x:v>
      </x:c>
      <x:c r="D411" s="11" t="str">
        <x:v>Ускорители OAM и базовая плата</x:v>
      </x:c>
      <x:c r="E411" s="11" t="str">
        <x:v>8×MI300X на узел, Infinity Fabric и платформа OAM</x:v>
      </x:c>
      <x:c r="F411" s="14" t="n">
        <x:v>16</x:v>
      </x:c>
      <x:c r="G411" s="3" t="str">
        <x:v>шт</x:v>
      </x:c>
      <x:c r="H411" s="21" t="n">
        <x:v>0</x:v>
      </x:c>
      <x:c r="I411" s="21" t="n">
        <x:v>0</x:v>
      </x:c>
      <x:c r="J411" s="16" t="n">
        <x:f>IF(AND(ISNUMBER(F411),ISNUMBER(H411)),F411*H411,"")</x:f>
        <x:v>0</x:v>
      </x:c>
      <x:c r="K411" s="16" t="n">
        <x:f>IF(AND(ISNUMBER(F411),ISNUMBER(I411)),F411*I411,"")</x:f>
        <x:v>0</x:v>
      </x:c>
      <x:c r="L411" s="11" t="str">
        <x:v>В комплекте</x:v>
      </x:c>
      <x:c r="M411" s="11" t="str"/>
      <x:c r="N411" s="11" t="str">
        <x:v>Включено в цену основного комплекта. Доплата $0.</x:v>
      </x:c>
      <x:c r="O411" s="11" t="str">
        <x:f>IF(C411="Опционально","Вне итога",IF(AND(ISNUMBER(F411),ISNUMBER(H411),ISNUMBER(I411),F411&gt;0,H411&gt;=0,I411&gt;=H411),"Цена учтена","Уточнить цену/количество"))</x:f>
        <x:v>Цена учтена</x:v>
      </x:c>
      <x:c r="P411" s="10"/>
      <x:c r="Q411" s="18" t="str">
        <x:v>Supermicro: AS-8126GS-TNMR</x:v>
      </x:c>
      <x:c r="R411" s="18" t="str">
        <x:v>https://www.supermicro.com/en/products/system/gpu/8u/as-8126gs-tnmr</x:v>
      </x:c>
    </x:row>
    <x:row r="412" ht="44" customHeight="1">
      <x:c r="A412" s="10" t="str">
        <x:v>A6.2</x:v>
      </x:c>
      <x:c r="B412" s="10" t="str">
        <x:v>A6</x:v>
      </x:c>
      <x:c r="C412" s="11" t="str">
        <x:v>Оборудование</x:v>
      </x:c>
      <x:c r="D412" s="11" t="str">
        <x:v>Процессоры и охлаждение CPU</x:v>
      </x:c>
      <x:c r="E412" s="11" t="str">
        <x:v>2×EPYC 9005, ≥64 ядер каждый, совместимые OEM кулеры</x:v>
      </x:c>
      <x:c r="F412" s="14" t="n">
        <x:v>4</x:v>
      </x:c>
      <x:c r="G412" s="3" t="str">
        <x:v>шт</x:v>
      </x:c>
      <x:c r="H412" s="21" t="n">
        <x:v>0</x:v>
      </x:c>
      <x:c r="I412" s="21" t="n">
        <x:v>0</x:v>
      </x:c>
      <x:c r="J412" s="16" t="n">
        <x:f>IF(AND(ISNUMBER(F412),ISNUMBER(H412)),F412*H412,"")</x:f>
        <x:v>0</x:v>
      </x:c>
      <x:c r="K412" s="16" t="n">
        <x:f>IF(AND(ISNUMBER(F412),ISNUMBER(I412)),F412*I412,"")</x:f>
        <x:v>0</x:v>
      </x:c>
      <x:c r="L412" s="11" t="str">
        <x:v>В комплекте</x:v>
      </x:c>
      <x:c r="M412" s="11" t="str"/>
      <x:c r="N412" s="11" t="str">
        <x:v>Включено в цену основного комплекта. Доплата $0.</x:v>
      </x:c>
      <x:c r="O412" s="11" t="str">
        <x:f>IF(C412="Опционально","Вне итога",IF(AND(ISNUMBER(F412),ISNUMBER(H412),ISNUMBER(I412),F412&gt;0,H412&gt;=0,I412&gt;=H412),"Цена учтена","Уточнить цену/количество"))</x:f>
        <x:v>Цена учтена</x:v>
      </x:c>
      <x:c r="P412" s="10"/>
      <x:c r="Q412" s="18" t="str">
        <x:v>Supermicro: AS-8126GS-TNMR</x:v>
      </x:c>
      <x:c r="R412" s="18" t="str">
        <x:v>https://www.supermicro.com/en/products/system/gpu/8u/as-8126gs-tnmr</x:v>
      </x:c>
    </x:row>
    <x:row r="413" ht="44" customHeight="1">
      <x:c r="A413" s="10" t="str">
        <x:v>A6.2</x:v>
      </x:c>
      <x:c r="B413" s="10" t="str">
        <x:v>A6</x:v>
      </x:c>
      <x:c r="C413" s="11" t="str">
        <x:v>Оборудование</x:v>
      </x:c>
      <x:c r="D413" s="11" t="str">
        <x:v>Оперативная память</x:v>
      </x:c>
      <x:c r="E413" s="11" t="str">
        <x:v>24×64GB DDR5 ECC RDIMM на узел, 1.5TB, все каналы</x:v>
      </x:c>
      <x:c r="F413" s="14" t="n">
        <x:v>48</x:v>
      </x:c>
      <x:c r="G413" s="3" t="str">
        <x:v>шт</x:v>
      </x:c>
      <x:c r="H413" s="21" t="n">
        <x:v>0</x:v>
      </x:c>
      <x:c r="I413" s="21" t="n">
        <x:v>0</x:v>
      </x:c>
      <x:c r="J413" s="16" t="n">
        <x:f>IF(AND(ISNUMBER(F413),ISNUMBER(H413)),F413*H413,"")</x:f>
        <x:v>0</x:v>
      </x:c>
      <x:c r="K413" s="16" t="n">
        <x:f>IF(AND(ISNUMBER(F413),ISNUMBER(I413)),F413*I413,"")</x:f>
        <x:v>0</x:v>
      </x:c>
      <x:c r="L413" s="11" t="str">
        <x:v>В комплекте</x:v>
      </x:c>
      <x:c r="M413" s="11" t="str"/>
      <x:c r="N413" s="11" t="str">
        <x:v>Включено в цену основного комплекта. Доплата $0.</x:v>
      </x:c>
      <x:c r="O413" s="11" t="str">
        <x:f>IF(C413="Опционально","Вне итога",IF(AND(ISNUMBER(F413),ISNUMBER(H413),ISNUMBER(I413),F413&gt;0,H413&gt;=0,I413&gt;=H413),"Цена учтена","Уточнить цену/количество"))</x:f>
        <x:v>Цена учтена</x:v>
      </x:c>
      <x:c r="P413" s="10"/>
      <x:c r="Q413" s="18" t="str">
        <x:v>Supermicro: AS-8126GS-TNMR</x:v>
      </x:c>
      <x:c r="R413" s="18" t="str">
        <x:v>https://www.supermicro.com/en/products/system/gpu/8u/as-8126gs-tnmr</x:v>
      </x:c>
    </x:row>
    <x:row r="414" ht="44" customHeight="1">
      <x:c r="A414" s="10" t="str">
        <x:v>A6.2</x:v>
      </x:c>
      <x:c r="B414" s="10" t="str">
        <x:v>A6</x:v>
      </x:c>
      <x:c r="C414" s="11" t="str">
        <x:v>Оборудование</x:v>
      </x:c>
      <x:c r="D414" s="11" t="str">
        <x:v>SSD загрузки</x:v>
      </x:c>
      <x:c r="E414" s="11" t="str">
        <x:v>2×1.92TB enterprise NVMe на узел, зеркало</x:v>
      </x:c>
      <x:c r="F414" s="14" t="n">
        <x:v>4</x:v>
      </x:c>
      <x:c r="G414" s="3" t="str">
        <x:v>шт</x:v>
      </x:c>
      <x:c r="H414" s="21" t="n">
        <x:v>0</x:v>
      </x:c>
      <x:c r="I414" s="21" t="n">
        <x:v>0</x:v>
      </x:c>
      <x:c r="J414" s="16" t="n">
        <x:f>IF(AND(ISNUMBER(F414),ISNUMBER(H414)),F414*H414,"")</x:f>
        <x:v>0</x:v>
      </x:c>
      <x:c r="K414" s="16" t="n">
        <x:f>IF(AND(ISNUMBER(F414),ISNUMBER(I414)),F414*I414,"")</x:f>
        <x:v>0</x:v>
      </x:c>
      <x:c r="L414" s="11" t="str">
        <x:v>В комплекте</x:v>
      </x:c>
      <x:c r="M414" s="11" t="str"/>
      <x:c r="N414" s="11" t="str">
        <x:v>Включено в цену основного комплекта. Доплата $0.</x:v>
      </x:c>
      <x:c r="O414" s="11" t="str">
        <x:f>IF(C414="Опционально","Вне итога",IF(AND(ISNUMBER(F414),ISNUMBER(H414),ISNUMBER(I414),F414&gt;0,H414&gt;=0,I414&gt;=H414),"Цена учтена","Уточнить цену/количество"))</x:f>
        <x:v>Цена учтена</x:v>
      </x:c>
      <x:c r="P414" s="10"/>
      <x:c r="Q414" s="18" t="str">
        <x:v>Supermicro: AS-8126GS-TNMR</x:v>
      </x:c>
      <x:c r="R414" s="18" t="str">
        <x:v>https://www.supermicro.com/en/products/system/gpu/8u/as-8126gs-tnmr</x:v>
      </x:c>
    </x:row>
    <x:row r="415" ht="44" customHeight="1">
      <x:c r="A415" s="10" t="str">
        <x:v>A6.2</x:v>
      </x:c>
      <x:c r="B415" s="10" t="str">
        <x:v>A6</x:v>
      </x:c>
      <x:c r="C415" s="11" t="str">
        <x:v>Оборудование</x:v>
      </x:c>
      <x:c r="D415" s="11" t="str">
        <x:v>SSD моделей и данных</x:v>
      </x:c>
      <x:c r="E415" s="11" t="str">
        <x:v>4×7.68TB enterprise NVMe на узел</x:v>
      </x:c>
      <x:c r="F415" s="14" t="n">
        <x:v>8</x:v>
      </x:c>
      <x:c r="G415" s="3" t="str">
        <x:v>шт</x:v>
      </x:c>
      <x:c r="H415" s="21" t="n">
        <x:v>0</x:v>
      </x:c>
      <x:c r="I415" s="21" t="n">
        <x:v>0</x:v>
      </x:c>
      <x:c r="J415" s="16" t="n">
        <x:f>IF(AND(ISNUMBER(F415),ISNUMBER(H415)),F415*H415,"")</x:f>
        <x:v>0</x:v>
      </x:c>
      <x:c r="K415" s="16" t="n">
        <x:f>IF(AND(ISNUMBER(F415),ISNUMBER(I415)),F415*I415,"")</x:f>
        <x:v>0</x:v>
      </x:c>
      <x:c r="L415" s="11" t="str">
        <x:v>В комплекте</x:v>
      </x:c>
      <x:c r="M415" s="11" t="str"/>
      <x:c r="N415" s="11" t="str">
        <x:v>Включено в цену основного комплекта. Доплата $0.</x:v>
      </x:c>
      <x:c r="O415" s="11" t="str">
        <x:f>IF(C415="Опционально","Вне итога",IF(AND(ISNUMBER(F415),ISNUMBER(H415),ISNUMBER(I415),F415&gt;0,H415&gt;=0,I415&gt;=H415),"Цена учтена","Уточнить цену/количество"))</x:f>
        <x:v>Цена учтена</x:v>
      </x:c>
      <x:c r="P415" s="10"/>
      <x:c r="Q415" s="18" t="str">
        <x:v>Supermicro: AS-8126GS-TNMR</x:v>
      </x:c>
      <x:c r="R415" s="18" t="str">
        <x:v>https://www.supermicro.com/en/products/system/gpu/8u/as-8126gs-tnmr</x:v>
      </x:c>
    </x:row>
    <x:row r="416" ht="44" customHeight="1">
      <x:c r="A416" s="10" t="str">
        <x:v>A6.2</x:v>
      </x:c>
      <x:c r="B416" s="10" t="str">
        <x:v>A6</x:v>
      </x:c>
      <x:c r="C416" s="11" t="str">
        <x:v>Оборудование</x:v>
      </x:c>
      <x:c r="D416" s="11" t="str">
        <x:v>Корпус и блоки питания</x:v>
      </x:c>
      <x:c r="E416" s="11" t="str">
        <x:v>8U. 6 OEM PSU на узел</x:v>
      </x:c>
      <x:c r="F416" s="14" t="n">
        <x:v>2</x:v>
      </x:c>
      <x:c r="G416" s="3" t="str">
        <x:v>к-т</x:v>
      </x:c>
      <x:c r="H416" s="21" t="n">
        <x:v>0</x:v>
      </x:c>
      <x:c r="I416" s="21" t="n">
        <x:v>0</x:v>
      </x:c>
      <x:c r="J416" s="16" t="n">
        <x:f>IF(AND(ISNUMBER(F416),ISNUMBER(H416)),F416*H416,"")</x:f>
        <x:v>0</x:v>
      </x:c>
      <x:c r="K416" s="16" t="n">
        <x:f>IF(AND(ISNUMBER(F416),ISNUMBER(I416)),F416*I416,"")</x:f>
        <x:v>0</x:v>
      </x:c>
      <x:c r="L416" s="11" t="str">
        <x:v>В комплекте</x:v>
      </x:c>
      <x:c r="M416" s="11" t="str"/>
      <x:c r="N416" s="11" t="str">
        <x:v>Включено в цену основного комплекта. Доплата $0.</x:v>
      </x:c>
      <x:c r="O416" s="11" t="str">
        <x:f>IF(C416="Опционально","Вне итога",IF(AND(ISNUMBER(F416),ISNUMBER(H416),ISNUMBER(I416),F416&gt;0,H416&gt;=0,I416&gt;=H416),"Цена учтена","Уточнить цену/количество"))</x:f>
        <x:v>Цена учтена</x:v>
      </x:c>
      <x:c r="P416" s="10"/>
      <x:c r="Q416" s="18" t="str">
        <x:v>Supermicro: AS-8126GS-TNMR</x:v>
      </x:c>
      <x:c r="R416" s="18" t="str">
        <x:v>https://www.supermicro.com/en/products/system/gpu/8u/as-8126gs-tnmr</x:v>
      </x:c>
    </x:row>
    <x:row r="417" ht="44" customHeight="1">
      <x:c r="A417" s="10" t="str">
        <x:v>A6.2</x:v>
      </x:c>
      <x:c r="B417" s="10" t="str">
        <x:v>A6</x:v>
      </x:c>
      <x:c r="C417" s="11" t="str">
        <x:v>Оборудование</x:v>
      </x:c>
      <x:c r="D417" s="11" t="str">
        <x:v>Шнуры питания</x:v>
      </x:c>
      <x:c r="E417" s="11" t="str">
        <x:v>6 шнуров на узел, тип разъёмов/регион по OEM</x:v>
      </x:c>
      <x:c r="F417" s="14" t="n">
        <x:v>2</x:v>
      </x:c>
      <x:c r="G417" s="3" t="str">
        <x:v>к-т</x:v>
      </x:c>
      <x:c r="H417" s="21" t="n">
        <x:v>0</x:v>
      </x:c>
      <x:c r="I417" s="21" t="n">
        <x:v>0</x:v>
      </x:c>
      <x:c r="J417" s="16" t="n">
        <x:f>IF(AND(ISNUMBER(F417),ISNUMBER(H417)),F417*H417,"")</x:f>
        <x:v>0</x:v>
      </x:c>
      <x:c r="K417" s="16" t="n">
        <x:f>IF(AND(ISNUMBER(F417),ISNUMBER(I417)),F417*I417,"")</x:f>
        <x:v>0</x:v>
      </x:c>
      <x:c r="L417" s="11" t="str">
        <x:v>В комплекте</x:v>
      </x:c>
      <x:c r="M417" s="11" t="str"/>
      <x:c r="N417" s="11" t="str">
        <x:v>Включено в цену основного комплекта. Доплата $0.</x:v>
      </x:c>
      <x:c r="O417" s="11" t="str">
        <x:f>IF(C417="Опционально","Вне итога",IF(AND(ISNUMBER(F417),ISNUMBER(H417),ISNUMBER(I417),F417&gt;0,H417&gt;=0,I417&gt;=H417),"Цена учтена","Уточнить цену/количество"))</x:f>
        <x:v>Цена учтена</x:v>
      </x:c>
      <x:c r="P417" s="10"/>
      <x:c r="Q417" s="18" t="str">
        <x:v>Supermicro: AS-8126GS-TNMR</x:v>
      </x:c>
      <x:c r="R417" s="18" t="str">
        <x:v>https://www.supermicro.com/en/products/system/gpu/8u/as-8126gs-tnmr</x:v>
      </x:c>
    </x:row>
    <x:row r="418" ht="44" customHeight="1">
      <x:c r="A418" s="10" t="str">
        <x:v>A6.2</x:v>
      </x:c>
      <x:c r="B418" s="10" t="str">
        <x:v>A6</x:v>
      </x:c>
      <x:c r="C418" s="11" t="str">
        <x:v>Оборудование</x:v>
      </x:c>
      <x:c r="D418" s="11" t="str">
        <x:v>Внутреннее охлаждение</x:v>
      </x:c>
      <x:c r="E418" s="11" t="str">
        <x:v>Радиаторы, вентиляторы, воздуховоды OEM</x:v>
      </x:c>
      <x:c r="F418" s="14" t="n">
        <x:v>2</x:v>
      </x:c>
      <x:c r="G418" s="3" t="str">
        <x:v>к-т</x:v>
      </x:c>
      <x:c r="H418" s="21" t="n">
        <x:v>0</x:v>
      </x:c>
      <x:c r="I418" s="21" t="n">
        <x:v>0</x:v>
      </x:c>
      <x:c r="J418" s="16" t="n">
        <x:f>IF(AND(ISNUMBER(F418),ISNUMBER(H418)),F418*H418,"")</x:f>
        <x:v>0</x:v>
      </x:c>
      <x:c r="K418" s="16" t="n">
        <x:f>IF(AND(ISNUMBER(F418),ISNUMBER(I418)),F418*I418,"")</x:f>
        <x:v>0</x:v>
      </x:c>
      <x:c r="L418" s="11" t="str">
        <x:v>В комплекте</x:v>
      </x:c>
      <x:c r="M418" s="11" t="str"/>
      <x:c r="N418" s="11" t="str">
        <x:v>Включено в цену основного комплекта. Доплата $0.</x:v>
      </x:c>
      <x:c r="O418" s="11" t="str">
        <x:f>IF(C418="Опционально","Вне итога",IF(AND(ISNUMBER(F418),ISNUMBER(H418),ISNUMBER(I418),F418&gt;0,H418&gt;=0,I418&gt;=H418),"Цена учтена","Уточнить цену/количество"))</x:f>
        <x:v>Цена учтена</x:v>
      </x:c>
      <x:c r="P418" s="10"/>
      <x:c r="Q418" s="18" t="str">
        <x:v>Supermicro: AS-8126GS-TNMR</x:v>
      </x:c>
      <x:c r="R418" s="18" t="str">
        <x:v>https://www.supermicro.com/en/products/system/gpu/8u/as-8126gs-tnmr</x:v>
      </x:c>
    </x:row>
    <x:row r="419" ht="44" customHeight="1">
      <x:c r="A419" s="10" t="str">
        <x:v>A6.2</x:v>
      </x:c>
      <x:c r="B419" s="10" t="str">
        <x:v>A6</x:v>
      </x:c>
      <x:c r="C419" s="11" t="str">
        <x:v>Оборудование</x:v>
      </x:c>
      <x:c r="D419" s="11" t="str">
        <x:v>Монтаж и системные платы</x:v>
      </x:c>
      <x:c r="E419" s="11" t="str">
        <x:v>Рельсы, backplane SSD, кабели, BMC и 2×10GbE на узел</x:v>
      </x:c>
      <x:c r="F419" s="14" t="n">
        <x:v>2</x:v>
      </x:c>
      <x:c r="G419" s="3" t="str">
        <x:v>к-т</x:v>
      </x:c>
      <x:c r="H419" s="21" t="n">
        <x:v>0</x:v>
      </x:c>
      <x:c r="I419" s="21" t="n">
        <x:v>0</x:v>
      </x:c>
      <x:c r="J419" s="16" t="n">
        <x:f>IF(AND(ISNUMBER(F419),ISNUMBER(H419)),F419*H419,"")</x:f>
        <x:v>0</x:v>
      </x:c>
      <x:c r="K419" s="16" t="n">
        <x:f>IF(AND(ISNUMBER(F419),ISNUMBER(I419)),F419*I419,"")</x:f>
        <x:v>0</x:v>
      </x:c>
      <x:c r="L419" s="11" t="str">
        <x:v>В комплекте</x:v>
      </x:c>
      <x:c r="M419" s="11" t="str"/>
      <x:c r="N419" s="11" t="str">
        <x:v>Включено в цену основного комплекта. Доплата $0.</x:v>
      </x:c>
      <x:c r="O419" s="11" t="str">
        <x:f>IF(C419="Опционально","Вне итога",IF(AND(ISNUMBER(F419),ISNUMBER(H419),ISNUMBER(I419),F419&gt;0,H419&gt;=0,I419&gt;=H419),"Цена учтена","Уточнить цену/количество"))</x:f>
        <x:v>Цена учтена</x:v>
      </x:c>
      <x:c r="P419" s="10"/>
      <x:c r="Q419" s="18" t="str">
        <x:v>Supermicro: AS-8126GS-TNMR</x:v>
      </x:c>
      <x:c r="R419" s="18" t="str">
        <x:v>https://www.supermicro.com/en/products/system/gpu/8u/as-8126gs-tnmr</x:v>
      </x:c>
    </x:row>
    <x:row r="420" ht="44" customHeight="1">
      <x:c r="A420" s="10" t="str">
        <x:v>A6.2</x:v>
      </x:c>
      <x:c r="B420" s="10" t="str">
        <x:v>A6</x:v>
      </x:c>
      <x:c r="C420" s="11" t="str">
        <x:v>Оборудование</x:v>
      </x:c>
      <x:c r="D420" s="11" t="str">
        <x:v>Адаптеры обмена GPU/RDMA</x:v>
      </x:c>
      <x:c r="E420" s="11" t="str">
        <x:v>400Gb/s, InfiniBand, модель/слоты по OEM QVL</x:v>
      </x:c>
      <x:c r="F420" s="14" t="n">
        <x:v>8</x:v>
      </x:c>
      <x:c r="G420" s="3" t="str">
        <x:v>шт</x:v>
      </x:c>
      <x:c r="H420" s="15" t="n">
        <x:v>1800</x:v>
      </x:c>
      <x:c r="I420" s="15" t="n">
        <x:v>3500</x:v>
      </x:c>
      <x:c r="J420" s="16" t="n">
        <x:f>IF(AND(ISNUMBER(F420),ISNUMBER(H420)),F420*H420,"")</x:f>
        <x:v>14400</x:v>
      </x:c>
      <x:c r="K420" s="16" t="n">
        <x:f>IF(AND(ISNUMBER(F420),ISNUMBER(I420)),F420*I420,"")</x:f>
        <x:v>28000</x:v>
      </x:c>
      <x:c r="L420" s="11" t="str">
        <x:v>Купить</x:v>
      </x:c>
      <x:c r="M420" s="11" t="str">
        <x:v>В этом бюджете NIC добавлены отдельно к базовому серверу. Уточнить, не включены ли они в предложение OEM.</x:v>
      </x:c>
      <x:c r="N420" s="11" t="str">
        <x:v>Бюджетная оценка на 03.10.2026. Источник подтверждает характеристики, а не цену.</x:v>
      </x:c>
      <x:c r="O420" s="11" t="str">
        <x:f>IF(C420="Опционально","Вне итога",IF(AND(ISNUMBER(F420),ISNUMBER(H420),ISNUMBER(I420),F420&gt;0,H420&gt;=0,I420&gt;=H420),"Цена учтена","Уточнить цену/количество"))</x:f>
        <x:v>Цена учтена</x:v>
      </x:c>
      <x:c r="P420" s="10"/>
      <x:c r="Q420" s="18" t="str">
        <x:v>Бюджетная оценка автора</x:v>
      </x:c>
      <x:c r="R420" s="18" t="str"/>
    </x:row>
    <x:row r="421" ht="44" customHeight="1">
      <x:c r="A421" s="10" t="str">
        <x:v>A6.2</x:v>
      </x:c>
      <x:c r="B421" s="10" t="str">
        <x:v>A6</x:v>
      </x:c>
      <x:c r="C421" s="11" t="str">
        <x:v>Оборудование</x:v>
      </x:c>
      <x:c r="D421" s="11" t="str">
        <x:v>Коммутатор обычной сети</x:v>
      </x:c>
      <x:c r="E421" s="11" t="str">
        <x:v>8×RJ45 1/2.5/5/10GbE, управляемый. При &gt;6 узлах: 24 порта</x:v>
      </x:c>
      <x:c r="F421" s="14" t="n">
        <x:v>1</x:v>
      </x:c>
      <x:c r="G421" s="3" t="str">
        <x:v>шт</x:v>
      </x:c>
      <x:c r="H421" s="15" t="n">
        <x:v>650</x:v>
      </x:c>
      <x:c r="I421" s="15" t="n">
        <x:v>1600</x:v>
      </x:c>
      <x:c r="J421" s="16" t="n">
        <x:f>IF(AND(ISNUMBER(F421),ISNUMBER(H421)),F421*H421,"")</x:f>
        <x:v>650</x:v>
      </x:c>
      <x:c r="K421" s="16" t="n">
        <x:f>IF(AND(ISNUMBER(F421),ISNUMBER(I421)),F421*I421,"")</x:f>
        <x:v>1600</x:v>
      </x:c>
      <x:c r="L421" s="11" t="str">
        <x:v>Купить</x:v>
      </x:c>
      <x:c r="M421" s="11" t="str">
        <x:v>Управление, загрузка файлов, резервные копии. Использовать Ethernet ОС, а не BMC.</x:v>
      </x:c>
      <x:c r="N421" s="11" t="str">
        <x:v>Бюджетная оценка на 03.10.2026. Источник подтверждает характеристики, а не цену.</x:v>
      </x:c>
      <x:c r="O421" s="11" t="str">
        <x:f>IF(C421="Опционально","Вне итога",IF(AND(ISNUMBER(F421),ISNUMBER(H421),ISNUMBER(I421),F421&gt;0,H421&gt;=0,I421&gt;=H421),"Цена учтена","Уточнить цену/количество"))</x:f>
        <x:v>Цена учтена</x:v>
      </x:c>
      <x:c r="P421" s="10"/>
      <x:c r="Q421" s="18" t="str">
        <x:v>Бюджетная оценка автора</x:v>
      </x:c>
      <x:c r="R421" s="18" t="str"/>
    </x:row>
    <x:row r="422" ht="44" customHeight="1">
      <x:c r="A422" s="10" t="str">
        <x:v>A6.2</x:v>
      </x:c>
      <x:c r="B422" s="10" t="str">
        <x:v>A6</x:v>
      </x:c>
      <x:c r="C422" s="11" t="str">
        <x:v>Оборудование</x:v>
      </x:c>
      <x:c r="D422" s="11" t="str">
        <x:v>Сетевой шлюз</x:v>
      </x:c>
      <x:c r="E422" s="11" t="str">
        <x:v>Проводной маршрутизатор с межсетевым экраном, ≥1GbE</x:v>
      </x:c>
      <x:c r="F422" s="14" t="n">
        <x:v>1</x:v>
      </x:c>
      <x:c r="G422" s="3" t="str">
        <x:v>шт</x:v>
      </x:c>
      <x:c r="H422" s="15" t="n">
        <x:v>150</x:v>
      </x:c>
      <x:c r="I422" s="15" t="n">
        <x:v>500</x:v>
      </x:c>
      <x:c r="J422" s="16" t="n">
        <x:f>IF(AND(ISNUMBER(F422),ISNUMBER(H422)),F422*H422,"")</x:f>
        <x:v>150</x:v>
      </x:c>
      <x:c r="K422" s="16" t="n">
        <x:f>IF(AND(ISNUMBER(F422),ISNUMBER(I422)),F422*I422,"")</x:f>
        <x:v>500</x:v>
      </x:c>
      <x:c r="L422" s="11" t="str">
        <x:v>Купить</x:v>
      </x:c>
      <x:c r="M422" s="11" t="str">
        <x:v>Подключение к локальной сети. Плата за связь не включена.</x:v>
      </x:c>
      <x:c r="N422" s="11" t="str">
        <x:v>Бюджетная оценка на 03.10.2026. Источник подтверждает характеристики, а не цену.</x:v>
      </x:c>
      <x:c r="O422" s="11" t="str">
        <x:f>IF(C422="Опционально","Вне итога",IF(AND(ISNUMBER(F422),ISNUMBER(H422),ISNUMBER(I422),F422&gt;0,H422&gt;=0,I422&gt;=H422),"Цена учтена","Уточнить цену/количество"))</x:f>
        <x:v>Цена учтена</x:v>
      </x:c>
      <x:c r="P422" s="10"/>
      <x:c r="Q422" s="18" t="str">
        <x:v>Бюджетная оценка автора</x:v>
      </x:c>
      <x:c r="R422" s="18" t="str"/>
    </x:row>
    <x:row r="423" ht="44" customHeight="1">
      <x:c r="A423" s="10" t="str">
        <x:v>A6.2</x:v>
      </x:c>
      <x:c r="B423" s="10" t="str">
        <x:v>A6</x:v>
      </x:c>
      <x:c r="C423" s="11" t="str">
        <x:v>Оборудование</x:v>
      </x:c>
      <x:c r="D423" s="11" t="str">
        <x:v>Резервное хранилище</x:v>
      </x:c>
      <x:c r="E423" s="11" t="str">
        <x:v>NAS 4 отсека, 10GbE, RAM ≥16GB, диски отдельно</x:v>
      </x:c>
      <x:c r="F423" s="14" t="n">
        <x:v>1</x:v>
      </x:c>
      <x:c r="G423" s="3" t="str">
        <x:v>шт</x:v>
      </x:c>
      <x:c r="H423" s="15" t="n">
        <x:v>1100</x:v>
      </x:c>
      <x:c r="I423" s="15" t="n">
        <x:v>2600</x:v>
      </x:c>
      <x:c r="J423" s="16" t="n">
        <x:f>IF(AND(ISNUMBER(F423),ISNUMBER(H423)),F423*H423,"")</x:f>
        <x:v>1100</x:v>
      </x:c>
      <x:c r="K423" s="16" t="n">
        <x:f>IF(AND(ISNUMBER(F423),ISNUMBER(I423)),F423*I423,"")</x:f>
        <x:v>2600</x:v>
      </x:c>
      <x:c r="L423" s="11" t="str">
        <x:v>Купить</x:v>
      </x:c>
      <x:c r="M423" s="11" t="str">
        <x:v>Копии настроек, данных и контрольных точек. Основной сервер не считается резервной копией.</x:v>
      </x:c>
      <x:c r="N423" s="11" t="str">
        <x:v>Бюджетная оценка на 03.10.2026. Источник подтверждает характеристики, а не цену.</x:v>
      </x:c>
      <x:c r="O423" s="11" t="str">
        <x:f>IF(C423="Опционально","Вне итога",IF(AND(ISNUMBER(F423),ISNUMBER(H423),ISNUMBER(I423),F423&gt;0,H423&gt;=0,I423&gt;=H423),"Цена учтена","Уточнить цену/количество"))</x:f>
        <x:v>Цена учтена</x:v>
      </x:c>
      <x:c r="P423" s="10"/>
      <x:c r="Q423" s="18" t="str">
        <x:v>Бюджетная оценка автора</x:v>
      </x:c>
      <x:c r="R423" s="18" t="str"/>
    </x:row>
    <x:row r="424" ht="44" customHeight="1">
      <x:c r="A424" s="10" t="str">
        <x:v>A6.2</x:v>
      </x:c>
      <x:c r="B424" s="10" t="str">
        <x:v>A6</x:v>
      </x:c>
      <x:c r="C424" s="11" t="str">
        <x:v>Оборудование</x:v>
      </x:c>
      <x:c r="D424" s="11" t="str">
        <x:v>Диски резервного хранилища</x:v>
      </x:c>
      <x:c r="E424" s="11" t="str">
        <x:v>4×12TB NAS/enterprise HDD. RAID6: около 24TB до форматирования</x:v>
      </x:c>
      <x:c r="F424" s="14" t="n">
        <x:v>4</x:v>
      </x:c>
      <x:c r="G424" s="3" t="str">
        <x:v>шт</x:v>
      </x:c>
      <x:c r="H424" s="15" t="n">
        <x:v>250</x:v>
      </x:c>
      <x:c r="I424" s="15" t="n">
        <x:v>430</x:v>
      </x:c>
      <x:c r="J424" s="16" t="n">
        <x:f>IF(AND(ISNUMBER(F424),ISNUMBER(H424)),F424*H424,"")</x:f>
        <x:v>1000</x:v>
      </x:c>
      <x:c r="K424" s="16" t="n">
        <x:f>IF(AND(ISNUMBER(F424),ISNUMBER(I424)),F424*I424,"")</x:f>
        <x:v>1720</x:v>
      </x:c>
      <x:c r="L424" s="11" t="str">
        <x:v>Купить</x:v>
      </x:c>
      <x:c r="M424" s="11" t="str">
        <x:v>Цена каждого диска. Один дополнительный запасной диск указан отдельно.</x:v>
      </x:c>
      <x:c r="N424" s="11" t="str">
        <x:v>Бюджетная оценка на 03.10.2026. Источник подтверждает характеристики, а не цену.</x:v>
      </x:c>
      <x:c r="O424" s="11" t="str">
        <x:f>IF(C424="Опционально","Вне итога",IF(AND(ISNUMBER(F424),ISNUMBER(H424),ISNUMBER(I424),F424&gt;0,H424&gt;=0,I424&gt;=H424),"Цена учтена","Уточнить цену/количество"))</x:f>
        <x:v>Цена учтена</x:v>
      </x:c>
      <x:c r="P424" s="10"/>
      <x:c r="Q424" s="18" t="str">
        <x:v>Бюджетная оценка автора</x:v>
      </x:c>
      <x:c r="R424" s="18" t="str"/>
    </x:row>
    <x:row r="425" ht="44" customHeight="1">
      <x:c r="A425" s="10" t="str">
        <x:v>A6.2</x:v>
      </x:c>
      <x:c r="B425" s="10" t="str">
        <x:v>A6</x:v>
      </x:c>
      <x:c r="C425" s="11" t="str">
        <x:v>Оборудование</x:v>
      </x:c>
      <x:c r="D425" s="11" t="str">
        <x:v>Запасной диск NAS</x:v>
      </x:c>
      <x:c r="E425" s="11" t="str">
        <x:v>12TB той же совместимой серии</x:v>
      </x:c>
      <x:c r="F425" s="14" t="n">
        <x:v>1</x:v>
      </x:c>
      <x:c r="G425" s="3" t="str">
        <x:v>шт</x:v>
      </x:c>
      <x:c r="H425" s="15" t="n">
        <x:v>250</x:v>
      </x:c>
      <x:c r="I425" s="15" t="n">
        <x:v>430</x:v>
      </x:c>
      <x:c r="J425" s="16" t="n">
        <x:f>IF(AND(ISNUMBER(F425),ISNUMBER(H425)),F425*H425,"")</x:f>
        <x:v>250</x:v>
      </x:c>
      <x:c r="K425" s="16" t="n">
        <x:f>IF(AND(ISNUMBER(F425),ISNUMBER(I425)),F425*I425,"")</x:f>
        <x:v>430</x:v>
      </x:c>
      <x:c r="L425" s="11" t="str">
        <x:v>Купить</x:v>
      </x:c>
      <x:c r="M425" s="11" t="str">
        <x:v>Быстрая замена отказавшего диска.</x:v>
      </x:c>
      <x:c r="N425" s="11" t="str">
        <x:v>Бюджетная оценка на 03.10.2026. Источник подтверждает характеристики, а не цену.</x:v>
      </x:c>
      <x:c r="O425" s="11" t="str">
        <x:f>IF(C425="Опционально","Вне итога",IF(AND(ISNUMBER(F425),ISNUMBER(H425),ISNUMBER(I425),F425&gt;0,H425&gt;=0,I425&gt;=H425),"Цена учтена","Уточнить цену/количество"))</x:f>
        <x:v>Цена учтена</x:v>
      </x:c>
      <x:c r="P425" s="10"/>
      <x:c r="Q425" s="18" t="str">
        <x:v>Бюджетная оценка автора</x:v>
      </x:c>
      <x:c r="R425" s="18" t="str"/>
    </x:row>
    <x:row r="426" ht="44" customHeight="1">
      <x:c r="A426" s="10" t="str">
        <x:v>A6.2</x:v>
      </x:c>
      <x:c r="B426" s="10" t="str">
        <x:v>A6</x:v>
      </x:c>
      <x:c r="C426" s="11" t="str">
        <x:v>Оборудование</x:v>
      </x:c>
      <x:c r="D426" s="11" t="str">
        <x:v>Рабочее место администратора</x:v>
      </x:c>
      <x:c r="E426" s="11" t="str">
        <x:v>Мини-ПК 16GB RAM, SSD 512GB, Ethernet</x:v>
      </x:c>
      <x:c r="F426" s="14" t="n">
        <x:v>1</x:v>
      </x:c>
      <x:c r="G426" s="3" t="str">
        <x:v>шт</x:v>
      </x:c>
      <x:c r="H426" s="15" t="n">
        <x:v>400</x:v>
      </x:c>
      <x:c r="I426" s="15" t="n">
        <x:v>800</x:v>
      </x:c>
      <x:c r="J426" s="16" t="n">
        <x:f>IF(AND(ISNUMBER(F426),ISNUMBER(H426)),F426*H426,"")</x:f>
        <x:v>400</x:v>
      </x:c>
      <x:c r="K426" s="16" t="n">
        <x:f>IF(AND(ISNUMBER(F426),ISNUMBER(I426)),F426*I426,"")</x:f>
        <x:v>800</x:v>
      </x:c>
      <x:c r="L426" s="11" t="str">
        <x:v>Купить</x:v>
      </x:c>
      <x:c r="M426" s="11" t="str">
        <x:v>Настройка и управление системой. Для Mac можно использовать один узел вместо отдельного ПК.</x:v>
      </x:c>
      <x:c r="N426" s="11" t="str">
        <x:v>Бюджетная оценка на 03.10.2026. Источник подтверждает характеристики, а не цену.</x:v>
      </x:c>
      <x:c r="O426" s="11" t="str">
        <x:f>IF(C426="Опционально","Вне итога",IF(AND(ISNUMBER(F426),ISNUMBER(H426),ISNUMBER(I426),F426&gt;0,H426&gt;=0,I426&gt;=H426),"Цена учтена","Уточнить цену/количество"))</x:f>
        <x:v>Цена учтена</x:v>
      </x:c>
      <x:c r="P426" s="10"/>
      <x:c r="Q426" s="18" t="str">
        <x:v>Бюджетная оценка автора</x:v>
      </x:c>
      <x:c r="R426" s="18" t="str"/>
    </x:row>
    <x:row r="427" ht="44" customHeight="1">
      <x:c r="A427" s="10" t="str">
        <x:v>A6.2</x:v>
      </x:c>
      <x:c r="B427" s="10" t="str">
        <x:v>A6</x:v>
      </x:c>
      <x:c r="C427" s="11" t="str">
        <x:v>Оборудование</x:v>
      </x:c>
      <x:c r="D427" s="11" t="str">
        <x:v>Монитор</x:v>
      </x:c>
      <x:c r="E427" s="11" t="str">
        <x:v>27 дюймов, HDMI/DisplayPort</x:v>
      </x:c>
      <x:c r="F427" s="14" t="n">
        <x:v>1</x:v>
      </x:c>
      <x:c r="G427" s="3" t="str">
        <x:v>шт</x:v>
      </x:c>
      <x:c r="H427" s="15" t="n">
        <x:v>160</x:v>
      </x:c>
      <x:c r="I427" s="15" t="n">
        <x:v>320</x:v>
      </x:c>
      <x:c r="J427" s="16" t="n">
        <x:f>IF(AND(ISNUMBER(F427),ISNUMBER(H427)),F427*H427,"")</x:f>
        <x:v>160</x:v>
      </x:c>
      <x:c r="K427" s="16" t="n">
        <x:f>IF(AND(ISNUMBER(F427),ISNUMBER(I427)),F427*I427,"")</x:f>
        <x:v>320</x:v>
      </x:c>
      <x:c r="L427" s="11" t="str">
        <x:v>Купить</x:v>
      </x:c>
      <x:c r="M427" s="11" t="str"/>
      <x:c r="N427" s="11" t="str">
        <x:v>Бюджетная оценка на 03.10.2026. Источник подтверждает характеристики, а не цену.</x:v>
      </x:c>
      <x:c r="O427" s="11" t="str">
        <x:f>IF(C427="Опционально","Вне итога",IF(AND(ISNUMBER(F427),ISNUMBER(H427),ISNUMBER(I427),F427&gt;0,H427&gt;=0,I427&gt;=H427),"Цена учтена","Уточнить цену/количество"))</x:f>
        <x:v>Цена учтена</x:v>
      </x:c>
      <x:c r="P427" s="10"/>
      <x:c r="Q427" s="18" t="str">
        <x:v>Бюджетная оценка автора</x:v>
      </x:c>
      <x:c r="R427" s="18" t="str"/>
    </x:row>
    <x:row r="428" ht="44" customHeight="1">
      <x:c r="A428" s="10" t="str">
        <x:v>A6.2</x:v>
      </x:c>
      <x:c r="B428" s="10" t="str">
        <x:v>A6</x:v>
      </x:c>
      <x:c r="C428" s="11" t="str">
        <x:v>Оборудование</x:v>
      </x:c>
      <x:c r="D428" s="11" t="str">
        <x:v>Клавиатура и мышь</x:v>
      </x:c>
      <x:c r="E428" s="11" t="str">
        <x:v>Проводные USB</x:v>
      </x:c>
      <x:c r="F428" s="14" t="n">
        <x:v>1</x:v>
      </x:c>
      <x:c r="G428" s="3" t="str">
        <x:v>к-т</x:v>
      </x:c>
      <x:c r="H428" s="15" t="n">
        <x:v>30</x:v>
      </x:c>
      <x:c r="I428" s="15" t="n">
        <x:v>70</x:v>
      </x:c>
      <x:c r="J428" s="16" t="n">
        <x:f>IF(AND(ISNUMBER(F428),ISNUMBER(H428)),F428*H428,"")</x:f>
        <x:v>30</x:v>
      </x:c>
      <x:c r="K428" s="16" t="n">
        <x:f>IF(AND(ISNUMBER(F428),ISNUMBER(I428)),F428*I428,"")</x:f>
        <x:v>70</x:v>
      </x:c>
      <x:c r="L428" s="11" t="str">
        <x:v>Купить</x:v>
      </x:c>
      <x:c r="M428" s="11" t="str"/>
      <x:c r="N428" s="11" t="str">
        <x:v>Бюджетная оценка на 03.10.2026. Источник подтверждает характеристики, а не цену.</x:v>
      </x:c>
      <x:c r="O428" s="11" t="str">
        <x:f>IF(C428="Опционально","Вне итога",IF(AND(ISNUMBER(F428),ISNUMBER(H428),ISNUMBER(I428),F428&gt;0,H428&gt;=0,I428&gt;=H428),"Цена учтена","Уточнить цену/количество"))</x:f>
        <x:v>Цена учтена</x:v>
      </x:c>
      <x:c r="P428" s="10"/>
      <x:c r="Q428" s="18" t="str">
        <x:v>Бюджетная оценка автора</x:v>
      </x:c>
      <x:c r="R428" s="18" t="str"/>
    </x:row>
    <x:row r="429" ht="44" customHeight="1">
      <x:c r="A429" s="10" t="str">
        <x:v>A6.2</x:v>
      </x:c>
      <x:c r="B429" s="10" t="str">
        <x:v>A6</x:v>
      </x:c>
      <x:c r="C429" s="11" t="str">
        <x:v>Оборудование</x:v>
      </x:c>
      <x:c r="D429" s="11" t="str">
        <x:v>Кабель монитора</x:v>
      </x:c>
      <x:c r="E429" s="11" t="str">
        <x:v>HDMI/DisplayPort 2 м, по разъёму компьютера</x:v>
      </x:c>
      <x:c r="F429" s="14" t="n">
        <x:v>1</x:v>
      </x:c>
      <x:c r="G429" s="3" t="str">
        <x:v>шт</x:v>
      </x:c>
      <x:c r="H429" s="15" t="n">
        <x:v>10</x:v>
      </x:c>
      <x:c r="I429" s="15" t="n">
        <x:v>30</x:v>
      </x:c>
      <x:c r="J429" s="16" t="n">
        <x:f>IF(AND(ISNUMBER(F429),ISNUMBER(H429)),F429*H429,"")</x:f>
        <x:v>10</x:v>
      </x:c>
      <x:c r="K429" s="16" t="n">
        <x:f>IF(AND(ISNUMBER(F429),ISNUMBER(I429)),F429*I429,"")</x:f>
        <x:v>30</x:v>
      </x:c>
      <x:c r="L429" s="11" t="str">
        <x:v>Купить</x:v>
      </x:c>
      <x:c r="M429" s="11" t="str"/>
      <x:c r="N429" s="11" t="str">
        <x:v>Бюджетная оценка на 03.10.2026. Источник подтверждает характеристики, а не цену.</x:v>
      </x:c>
      <x:c r="O429" s="11" t="str">
        <x:f>IF(C429="Опционально","Вне итога",IF(AND(ISNUMBER(F429),ISNUMBER(H429),ISNUMBER(I429),F429&gt;0,H429&gt;=0,I429&gt;=H429),"Цена учтена","Уточнить цену/количество"))</x:f>
        <x:v>Цена учтена</x:v>
      </x:c>
      <x:c r="P429" s="10"/>
      <x:c r="Q429" s="18" t="str">
        <x:v>Бюджетная оценка автора</x:v>
      </x:c>
      <x:c r="R429" s="18" t="str"/>
    </x:row>
    <x:row r="430" ht="44" customHeight="1">
      <x:c r="A430" s="10" t="str">
        <x:v>A6.2</x:v>
      </x:c>
      <x:c r="B430" s="10" t="str">
        <x:v>A6</x:v>
      </x:c>
      <x:c r="C430" s="11" t="str">
        <x:v>Оборудование</x:v>
      </x:c>
      <x:c r="D430" s="11" t="str">
        <x:v>Патч-корды обычной сети</x:v>
      </x:c>
      <x:c r="E430" s="11" t="str">
        <x:v>Cat6A, 2 м, RJ45, заводские</x:v>
      </x:c>
      <x:c r="F430" s="14" t="n">
        <x:v>10</x:v>
      </x:c>
      <x:c r="G430" s="3" t="str">
        <x:v>шт</x:v>
      </x:c>
      <x:c r="H430" s="15" t="n">
        <x:v>8</x:v>
      </x:c>
      <x:c r="I430" s="15" t="n">
        <x:v>20</x:v>
      </x:c>
      <x:c r="J430" s="16" t="n">
        <x:f>IF(AND(ISNUMBER(F430),ISNUMBER(H430)),F430*H430,"")</x:f>
        <x:v>80</x:v>
      </x:c>
      <x:c r="K430" s="16" t="n">
        <x:f>IF(AND(ISNUMBER(F430),ISNUMBER(I430)),F430*I430,"")</x:f>
        <x:v>200</x:v>
      </x:c>
      <x:c r="L430" s="11" t="str">
        <x:v>Купить</x:v>
      </x:c>
      <x:c r="M430" s="11" t="str">
        <x:v>8 рабочих соединений и 2 запасных. Длина 2 м является исходным допущением.</x:v>
      </x:c>
      <x:c r="N430" s="11" t="str">
        <x:v>Бюджетная оценка на 03.10.2026. Источник подтверждает характеристики, а не цену.</x:v>
      </x:c>
      <x:c r="O430" s="11" t="str">
        <x:f>IF(C430="Опционально","Вне итога",IF(AND(ISNUMBER(F430),ISNUMBER(H430),ISNUMBER(I430),F430&gt;0,H430&gt;=0,I430&gt;=H430),"Цена учтена","Уточнить цену/количество"))</x:f>
        <x:v>Цена учтена</x:v>
      </x:c>
      <x:c r="P430" s="10"/>
      <x:c r="Q430" s="18" t="str">
        <x:v>Бюджетная оценка автора</x:v>
      </x:c>
      <x:c r="R430" s="18" t="str"/>
    </x:row>
    <x:row r="431" ht="61" customHeight="1">
      <x:c r="A431" s="10" t="str">
        <x:v>A6.2</x:v>
      </x:c>
      <x:c r="B431" s="10" t="str">
        <x:v>A6</x:v>
      </x:c>
      <x:c r="C431" s="11" t="str">
        <x:v>Оборудование</x:v>
      </x:c>
      <x:c r="D431" s="11" t="str">
        <x:v>Выделенный коммутатор обмена между узлами</x:v>
      </x:c>
      <x:c r="E431" s="11" t="str">
        <x:v>NVIDIA Quantum-2 QM9700, 64×400Gb/s, ОС и Subnet Manager</x:v>
      </x:c>
      <x:c r="F431" s="14" t="n">
        <x:v>1</x:v>
      </x:c>
      <x:c r="G431" s="3" t="str">
        <x:v>шт</x:v>
      </x:c>
      <x:c r="H431" s="15" t="n">
        <x:v>30000</x:v>
      </x:c>
      <x:c r="I431" s="15" t="n">
        <x:v>65000</x:v>
      </x:c>
      <x:c r="J431" s="16" t="n">
        <x:f>IF(AND(ISNUMBER(F431),ISNUMBER(H431)),F431*H431,"")</x:f>
        <x:v>30000</x:v>
      </x:c>
      <x:c r="K431" s="16" t="n">
        <x:f>IF(AND(ISNUMBER(F431),ISNUMBER(I431)),F431*I431,"")</x:f>
        <x:v>65000</x:v>
      </x:c>
      <x:c r="L431" s="11" t="str">
        <x:v>Купить</x:v>
      </x:c>
      <x:c r="M431" s="11" t="str">
        <x:v>Это покупка сетевого устройства. Ethernet и InfiniBand нельзя смешивать без соответствующего режима. Точный комплект лицензий включает поставщик.</x:v>
      </x:c>
      <x:c r="N431" s="11" t="str">
        <x:v>Бюджетная оценка на 03.10.2026. Источник подтверждает характеристики, а не цену.</x:v>
      </x:c>
      <x:c r="O431" s="11" t="str">
        <x:f>IF(C431="Опционально","Вне итога",IF(AND(ISNUMBER(F431),ISNUMBER(H431),ISNUMBER(I431),F431&gt;0,H431&gt;=0,I431&gt;=H431),"Цена учтена","Уточнить цену/количество"))</x:f>
        <x:v>Цена учтена</x:v>
      </x:c>
      <x:c r="P431" s="10"/>
      <x:c r="Q431" s="18" t="str">
        <x:v>Бюджетная оценка автора</x:v>
      </x:c>
      <x:c r="R431" s="18" t="str"/>
    </x:row>
    <x:row r="432" ht="34" customHeight="1">
      <x:c r="A432" s="10" t="str">
        <x:v>A6.2</x:v>
      </x:c>
      <x:c r="B432" s="10" t="str">
        <x:v>A6</x:v>
      </x:c>
      <x:c r="C432" s="11" t="str">
        <x:v>Оборудование</x:v>
      </x:c>
      <x:c r="D432" s="11" t="str">
        <x:v>Питание коммутатора RDMA</x:v>
      </x:c>
      <x:c r="E432" s="11" t="str">
        <x:v>2 блока питания, вентиляторы, рельсы, 2 шнура</x:v>
      </x:c>
      <x:c r="F432" s="14" t="n">
        <x:v>1</x:v>
      </x:c>
      <x:c r="G432" s="3" t="str">
        <x:v>к-т</x:v>
      </x:c>
      <x:c r="H432" s="21" t="n">
        <x:v>0</x:v>
      </x:c>
      <x:c r="I432" s="21" t="n">
        <x:v>0</x:v>
      </x:c>
      <x:c r="J432" s="16" t="n">
        <x:f>IF(AND(ISNUMBER(F432),ISNUMBER(H432)),F432*H432,"")</x:f>
        <x:v>0</x:v>
      </x:c>
      <x:c r="K432" s="16" t="n">
        <x:f>IF(AND(ISNUMBER(F432),ISNUMBER(I432)),F432*I432,"")</x:f>
        <x:v>0</x:v>
      </x:c>
      <x:c r="L432" s="11" t="str">
        <x:v>В комплекте</x:v>
      </x:c>
      <x:c r="M432" s="11" t="str"/>
      <x:c r="N432" s="11" t="str">
        <x:v>Включено в цену основного комплекта. Доплата $0.</x:v>
      </x:c>
      <x:c r="O432" s="11" t="str">
        <x:f>IF(C432="Опционально","Вне итога",IF(AND(ISNUMBER(F432),ISNUMBER(H432),ISNUMBER(I432),F432&gt;0,H432&gt;=0,I432&gt;=H432),"Цена учтена","Уточнить цену/количество"))</x:f>
        <x:v>Цена учтена</x:v>
      </x:c>
      <x:c r="P432" s="10"/>
      <x:c r="Q432" s="18" t="str">
        <x:v>Бюджетная оценка автора</x:v>
      </x:c>
      <x:c r="R432" s="18" t="str"/>
    </x:row>
    <x:row r="433" ht="44" customHeight="1">
      <x:c r="A433" s="10" t="str">
        <x:v>A6.2</x:v>
      </x:c>
      <x:c r="B433" s="10" t="str">
        <x:v>A6</x:v>
      </x:c>
      <x:c r="C433" s="11" t="str">
        <x:v>Оборудование</x:v>
      </x:c>
      <x:c r="D433" s="11" t="str">
        <x:v>USB-накопители для восстановления</x:v>
      </x:c>
      <x:c r="E433" s="11" t="str">
        <x:v>64GB USB 3.x</x:v>
      </x:c>
      <x:c r="F433" s="14" t="n">
        <x:v>2</x:v>
      </x:c>
      <x:c r="G433" s="3" t="str">
        <x:v>шт</x:v>
      </x:c>
      <x:c r="H433" s="15" t="n">
        <x:v>12</x:v>
      </x:c>
      <x:c r="I433" s="15" t="n">
        <x:v>25</x:v>
      </x:c>
      <x:c r="J433" s="16" t="n">
        <x:f>IF(AND(ISNUMBER(F433),ISNUMBER(H433)),F433*H433,"")</x:f>
        <x:v>24</x:v>
      </x:c>
      <x:c r="K433" s="16" t="n">
        <x:f>IF(AND(ISNUMBER(F433),ISNUMBER(I433)),F433*I433,"")</x:f>
        <x:v>50</x:v>
      </x:c>
      <x:c r="L433" s="11" t="str">
        <x:v>Купить</x:v>
      </x:c>
      <x:c r="M433" s="11" t="str">
        <x:v>Установочный носитель и аварийное восстановление. Не место хранения единственной копии данных.</x:v>
      </x:c>
      <x:c r="N433" s="11" t="str">
        <x:v>Бюджетная оценка на 03.10.2026. Источник подтверждает характеристики, а не цену.</x:v>
      </x:c>
      <x:c r="O433" s="11" t="str">
        <x:f>IF(C433="Опционально","Вне итога",IF(AND(ISNUMBER(F433),ISNUMBER(H433),ISNUMBER(I433),F433&gt;0,H433&gt;=0,I433&gt;=H433),"Цена учтена","Уточнить цену/количество"))</x:f>
        <x:v>Цена учтена</x:v>
      </x:c>
      <x:c r="P433" s="10"/>
      <x:c r="Q433" s="18" t="str">
        <x:v>Бюджетная оценка автора</x:v>
      </x:c>
      <x:c r="R433" s="18" t="str"/>
    </x:row>
    <x:row r="434" ht="44" customHeight="1">
      <x:c r="A434" s="10" t="str">
        <x:v>A6.2</x:v>
      </x:c>
      <x:c r="B434" s="10" t="str">
        <x:v>A6</x:v>
      </x:c>
      <x:c r="C434" s="11" t="str">
        <x:v>Оборудование</x:v>
      </x:c>
      <x:c r="D434" s="11" t="str">
        <x:v>Кабели GPU-сети</x:v>
      </x:c>
      <x:c r="E434" s="11" t="str">
        <x:v>OEM QVL NIC ↔ QM9700, 400G на логическую линию, до 3 м</x:v>
      </x:c>
      <x:c r="F434" s="14" t="n">
        <x:v>8</x:v>
      </x:c>
      <x:c r="G434" s="3" t="str">
        <x:v>к-т</x:v>
      </x:c>
      <x:c r="H434" s="15" t="n">
        <x:v>450</x:v>
      </x:c>
      <x:c r="I434" s="15" t="n">
        <x:v>1100</x:v>
      </x:c>
      <x:c r="J434" s="16" t="n">
        <x:f>IF(AND(ISNUMBER(F434),ISNUMBER(H434)),F434*H434,"")</x:f>
        <x:v>3600</x:v>
      </x:c>
      <x:c r="K434" s="16" t="n">
        <x:f>IF(AND(ISNUMBER(F434),ISNUMBER(I434)),F434*I434,"")</x:f>
        <x:v>8800</x:v>
      </x:c>
      <x:c r="L434" s="11" t="str">
        <x:v>Купить</x:v>
      </x:c>
      <x:c r="M434" s="11" t="str">
        <x:v>Каждый комплект включает совместимые оконечные разъёмы. Нужен согласованный план портов до заказа.</x:v>
      </x:c>
      <x:c r="N434" s="11" t="str">
        <x:v>Бюджетная оценка на 03.10.2026. Источник подтверждает характеристики, а не цену.</x:v>
      </x:c>
      <x:c r="O434" s="11" t="str">
        <x:f>IF(C434="Опционально","Вне итога",IF(AND(ISNUMBER(F434),ISNUMBER(H434),ISNUMBER(I434),F434&gt;0,H434&gt;=0,I434&gt;=H434),"Цена учтена","Уточнить цену/количество"))</x:f>
        <x:v>Цена учтена</x:v>
      </x:c>
      <x:c r="P434" s="10"/>
      <x:c r="Q434" s="18" t="str">
        <x:v>Бюджетная оценка автора</x:v>
      </x:c>
      <x:c r="R434" s="18" t="str"/>
    </x:row>
    <x:row r="435" ht="44" customHeight="1">
      <x:c r="A435" s="10" t="str">
        <x:v>A6.2</x:v>
      </x:c>
      <x:c r="B435" s="10" t="str">
        <x:v>A6</x:v>
      </x:c>
      <x:c r="C435" s="11" t="str">
        <x:v>Помещение</x:v>
      </x:c>
      <x:c r="D435" s="11" t="str">
        <x:v>Обследование и проект</x:v>
      </x:c>
      <x:c r="E435" s="11" t="str">
        <x:v>Электрик, специалист по охлаждению, проверка несущей способности пола</x:v>
      </x:c>
      <x:c r="F435" s="14" t="n">
        <x:v>1</x:v>
      </x:c>
      <x:c r="G435" s="3" t="str">
        <x:v>усл</x:v>
      </x:c>
      <x:c r="H435" s="15" t="n">
        <x:v>2000</x:v>
      </x:c>
      <x:c r="I435" s="15" t="n">
        <x:v>8000</x:v>
      </x:c>
      <x:c r="J435" s="16" t="n">
        <x:f>IF(AND(ISNUMBER(F435),ISNUMBER(H435)),F435*H435,"")</x:f>
        <x:v>2000</x:v>
      </x:c>
      <x:c r="K435" s="16" t="n">
        <x:f>IF(AND(ISNUMBER(F435),ISNUMBER(I435)),F435*I435,"")</x:f>
        <x:v>8000</x:v>
      </x:c>
      <x:c r="L435" s="11" t="str">
        <x:v>Купить</x:v>
      </x:c>
      <x:c r="M435" s="11" t="str">
        <x:v>Уточнить вводную мощность, трассы, дверные проёмы, этаж, шум и наружный блок. До закупки кабеля и защиты.</x:v>
      </x:c>
      <x:c r="N435" s="11" t="str">
        <x:v>Бюджетная оценка на 03.10.2026. Источник подтверждает характеристики, а не цену.</x:v>
      </x:c>
      <x:c r="O435" s="11" t="str">
        <x:f>IF(C435="Опционально","Вне итога",IF(AND(ISNUMBER(F435),ISNUMBER(H435),ISNUMBER(I435),F435&gt;0,H435&gt;=0,I435&gt;=H435),"Цена учтена","Уточнить цену/количество"))</x:f>
        <x:v>Цена учтена</x:v>
      </x:c>
      <x:c r="P435" s="10"/>
      <x:c r="Q435" s="18" t="str">
        <x:v>Бюджетная оценка автора</x:v>
      </x:c>
      <x:c r="R435" s="18" t="str"/>
    </x:row>
    <x:row r="436" ht="44" customHeight="1">
      <x:c r="A436" s="10" t="str">
        <x:v>A6.2</x:v>
      </x:c>
      <x:c r="B436" s="10" t="str">
        <x:v>A6</x:v>
      </x:c>
      <x:c r="C436" s="11" t="str">
        <x:v>Помещение</x:v>
      </x:c>
      <x:c r="D436" s="11" t="str">
        <x:v>Подготовка поверхностей</x:v>
      </x:c>
      <x:c r="E436" s="11" t="str">
        <x:v>Обеспыливание, герметизация щелей, ремонт покрытия существующей комнаты</x:v>
      </x:c>
      <x:c r="F436" s="14" t="n">
        <x:v>35</x:v>
      </x:c>
      <x:c r="G436" s="3" t="str">
        <x:v>м²</x:v>
      </x:c>
      <x:c r="H436" s="15" t="n">
        <x:v>30</x:v>
      </x:c>
      <x:c r="I436" s="15" t="n">
        <x:v>80</x:v>
      </x:c>
      <x:c r="J436" s="16" t="n">
        <x:f>IF(AND(ISNUMBER(F436),ISNUMBER(H436)),F436*H436,"")</x:f>
        <x:v>1050</x:v>
      </x:c>
      <x:c r="K436" s="16" t="n">
        <x:f>IF(AND(ISNUMBER(F436),ISNUMBER(I436)),F436*I436,"")</x:f>
        <x:v>2800</x:v>
      </x:c>
      <x:c r="L436" s="11" t="str">
        <x:v>Купить</x:v>
      </x:c>
      <x:c r="M436" s="11" t="str">
        <x:v>Исходно помещение с готовыми стенами и крышей. Строительство здания не рассчитано.</x:v>
      </x:c>
      <x:c r="N436" s="11" t="str">
        <x:v>Бюджетная оценка на 03.10.2026. Источник подтверждает характеристики, а не цену.</x:v>
      </x:c>
      <x:c r="O436" s="11" t="str">
        <x:f>IF(C436="Опционально","Вне итога",IF(AND(ISNUMBER(F436),ISNUMBER(H436),ISNUMBER(I436),F436&gt;0,H436&gt;=0,I436&gt;=H436),"Цена учтена","Уточнить цену/количество"))</x:f>
        <x:v>Цена учтена</x:v>
      </x:c>
      <x:c r="P436" s="10"/>
      <x:c r="Q436" s="18" t="str">
        <x:v>Бюджетная оценка автора</x:v>
      </x:c>
      <x:c r="R436" s="18" t="str"/>
    </x:row>
    <x:row r="437" ht="44" customHeight="1">
      <x:c r="A437" s="10" t="str">
        <x:v>A6.2</x:v>
      </x:c>
      <x:c r="B437" s="10" t="str">
        <x:v>A6</x:v>
      </x:c>
      <x:c r="C437" s="11" t="str">
        <x:v>Помещение</x:v>
      </x:c>
      <x:c r="D437" s="11" t="str">
        <x:v>Усиление пола и перемещение тяжёлого оборудования</x:v>
      </x:c>
      <x:c r="E437" s="11" t="str">
        <x:v>Работы по результатам обследования, бюджетный резерв</x:v>
      </x:c>
      <x:c r="F437" s="14" t="n">
        <x:v>1</x:v>
      </x:c>
      <x:c r="G437" s="3" t="str">
        <x:v>резерв</x:v>
      </x:c>
      <x:c r="H437" s="15" t="n">
        <x:v>0</x:v>
      </x:c>
      <x:c r="I437" s="15" t="n">
        <x:v>15000</x:v>
      </x:c>
      <x:c r="J437" s="16" t="n">
        <x:f>IF(AND(ISNUMBER(F437),ISNUMBER(H437)),F437*H437,"")</x:f>
        <x:v>0</x:v>
      </x:c>
      <x:c r="K437" s="16" t="n">
        <x:f>IF(AND(ISNUMBER(F437),ISNUMBER(I437)),F437*I437,"")</x:f>
        <x:v>15000</x:v>
      </x:c>
      <x:c r="L437" s="11" t="str">
        <x:v>Резерв</x:v>
      </x:c>
      <x:c r="M437" s="11" t="str">
        <x:v>Может не понадобиться. Для тяжёлых стоек нагрузку подтверждает инженер, цену даёт подрядчик.</x:v>
      </x:c>
      <x:c r="N437" s="11" t="str">
        <x:v>Бюджетная оценка на 03.10.2026. Источник подтверждает характеристики, а не цену.</x:v>
      </x:c>
      <x:c r="O437" s="11" t="str">
        <x:f>IF(C437="Опционально","Вне итога",IF(AND(ISNUMBER(F437),ISNUMBER(H437),ISNUMBER(I437),F437&gt;0,H437&gt;=0,I437&gt;=H437),"Цена учтена","Уточнить цену/количество"))</x:f>
        <x:v>Цена учтена</x:v>
      </x:c>
      <x:c r="P437" s="10"/>
      <x:c r="Q437" s="18" t="str">
        <x:v>Бюджетная оценка автора</x:v>
      </x:c>
      <x:c r="R437" s="18" t="str"/>
    </x:row>
    <x:row r="438" ht="44" customHeight="1">
      <x:c r="A438" s="10" t="str">
        <x:v>A6.2</x:v>
      </x:c>
      <x:c r="B438" s="10" t="str">
        <x:v>A6</x:v>
      </x:c>
      <x:c r="C438" s="11" t="str">
        <x:v>Помещение</x:v>
      </x:c>
      <x:c r="D438" s="11" t="str">
        <x:v>Серверная стойка</x:v>
      </x:c>
      <x:c r="E438" s="11" t="str">
        <x:v>42U, ширина 800 мм, глубина 1200–1400 мм, нагрузка ≥1500 кг</x:v>
      </x:c>
      <x:c r="F438" s="14" t="n">
        <x:v>1</x:v>
      </x:c>
      <x:c r="G438" s="3" t="str">
        <x:v>шт</x:v>
      </x:c>
      <x:c r="H438" s="15" t="n">
        <x:v>1500</x:v>
      </x:c>
      <x:c r="I438" s="15" t="n">
        <x:v>3500</x:v>
      </x:c>
      <x:c r="J438" s="16" t="n">
        <x:f>IF(AND(ISNUMBER(F438),ISNUMBER(H438)),F438*H438,"")</x:f>
        <x:v>1500</x:v>
      </x:c>
      <x:c r="K438" s="16" t="n">
        <x:f>IF(AND(ISNUMBER(F438),ISNUMBER(I438)),F438*I438,"")</x:f>
        <x:v>3500</x:v>
      </x:c>
      <x:c r="L438" s="11" t="str">
        <x:v>Купить</x:v>
      </x:c>
      <x:c r="M438" s="11" t="str">
        <x:v>Проверить длину рельсов, пространство сзади и массу заполненной стойки.</x:v>
      </x:c>
      <x:c r="N438" s="11" t="str">
        <x:v>Бюджетная оценка на 03.10.2026. Источник подтверждает характеристики, а не цену.</x:v>
      </x:c>
      <x:c r="O438" s="11" t="str">
        <x:f>IF(C438="Опционально","Вне итога",IF(AND(ISNUMBER(F438),ISNUMBER(H438),ISNUMBER(I438),F438&gt;0,H438&gt;=0,I438&gt;=H438),"Цена учтена","Уточнить цену/количество"))</x:f>
        <x:v>Цена учтена</x:v>
      </x:c>
      <x:c r="P438" s="10"/>
      <x:c r="Q438" s="18" t="str">
        <x:v>Бюджетная оценка автора</x:v>
      </x:c>
      <x:c r="R438" s="18" t="str"/>
    </x:row>
    <x:row r="439" ht="44" customHeight="1">
      <x:c r="A439" s="10" t="str">
        <x:v>A6.2</x:v>
      </x:c>
      <x:c r="B439" s="10" t="str">
        <x:v>A6</x:v>
      </x:c>
      <x:c r="C439" s="11" t="str">
        <x:v>Помещение</x:v>
      </x:c>
      <x:c r="D439" s="11" t="str">
        <x:v>Полка для NAS и сетевого оборудования</x:v>
      </x:c>
      <x:c r="E439" s="11" t="str">
        <x:v>19 дюймов, усиленная</x:v>
      </x:c>
      <x:c r="F439" s="14" t="n">
        <x:v>2</x:v>
      </x:c>
      <x:c r="G439" s="3" t="str">
        <x:v>шт</x:v>
      </x:c>
      <x:c r="H439" s="15" t="n">
        <x:v>70</x:v>
      </x:c>
      <x:c r="I439" s="15" t="n">
        <x:v>160</x:v>
      </x:c>
      <x:c r="J439" s="16" t="n">
        <x:f>IF(AND(ISNUMBER(F439),ISNUMBER(H439)),F439*H439,"")</x:f>
        <x:v>140</x:v>
      </x:c>
      <x:c r="K439" s="16" t="n">
        <x:f>IF(AND(ISNUMBER(F439),ISNUMBER(I439)),F439*I439,"")</x:f>
        <x:v>320</x:v>
      </x:c>
      <x:c r="L439" s="11" t="str">
        <x:v>Купить</x:v>
      </x:c>
      <x:c r="M439" s="11" t="str"/>
      <x:c r="N439" s="11" t="str">
        <x:v>Бюджетная оценка на 03.10.2026. Источник подтверждает характеристики, а не цену.</x:v>
      </x:c>
      <x:c r="O439" s="11" t="str">
        <x:f>IF(C439="Опционально","Вне итога",IF(AND(ISNUMBER(F439),ISNUMBER(H439),ISNUMBER(I439),F439&gt;0,H439&gt;=0,I439&gt;=H439),"Цена учтена","Уточнить цену/количество"))</x:f>
        <x:v>Цена учтена</x:v>
      </x:c>
      <x:c r="P439" s="10"/>
      <x:c r="Q439" s="18" t="str">
        <x:v>Бюджетная оценка автора</x:v>
      </x:c>
      <x:c r="R439" s="18" t="str"/>
    </x:row>
    <x:row r="440" ht="44" customHeight="1">
      <x:c r="A440" s="10" t="str">
        <x:v>A6.2</x:v>
      </x:c>
      <x:c r="B440" s="10" t="str">
        <x:v>A6</x:v>
      </x:c>
      <x:c r="C440" s="11" t="str">
        <x:v>Помещение</x:v>
      </x:c>
      <x:c r="D440" s="11" t="str">
        <x:v>Закрытие пустых мест и организация кабелей</x:v>
      </x:c>
      <x:c r="E440" s="11" t="str">
        <x:v>Заглушки U, вертикальный и горизонтальный органайзеры, крепёж M6</x:v>
      </x:c>
      <x:c r="F440" s="14" t="n">
        <x:v>1</x:v>
      </x:c>
      <x:c r="G440" s="3" t="str">
        <x:v>к-т</x:v>
      </x:c>
      <x:c r="H440" s="15" t="n">
        <x:v>160</x:v>
      </x:c>
      <x:c r="I440" s="15" t="n">
        <x:v>400</x:v>
      </x:c>
      <x:c r="J440" s="16" t="n">
        <x:f>IF(AND(ISNUMBER(F440),ISNUMBER(H440)),F440*H440,"")</x:f>
        <x:v>160</x:v>
      </x:c>
      <x:c r="K440" s="16" t="n">
        <x:f>IF(AND(ISNUMBER(F440),ISNUMBER(I440)),F440*I440,"")</x:f>
        <x:v>400</x:v>
      </x:c>
      <x:c r="L440" s="11" t="str">
        <x:v>Купить</x:v>
      </x:c>
      <x:c r="M440" s="11" t="str">
        <x:v>Предотвращение возврата горячего воздуха и удобное обслуживание. Рельсы серверов считаются в серверном комплекте.</x:v>
      </x:c>
      <x:c r="N440" s="11" t="str">
        <x:v>Бюджетная оценка на 03.10.2026. Источник подтверждает характеристики, а не цену.</x:v>
      </x:c>
      <x:c r="O440" s="11" t="str">
        <x:f>IF(C440="Опционально","Вне итога",IF(AND(ISNUMBER(F440),ISNUMBER(H440),ISNUMBER(I440),F440&gt;0,H440&gt;=0,I440&gt;=H440),"Цена учтена","Уточнить цену/количество"))</x:f>
        <x:v>Цена учтена</x:v>
      </x:c>
      <x:c r="P440" s="10"/>
      <x:c r="Q440" s="18" t="str">
        <x:v>Бюджетная оценка автора</x:v>
      </x:c>
      <x:c r="R440" s="18" t="str"/>
    </x:row>
    <x:row r="441" ht="44" customHeight="1">
      <x:c r="A441" s="10" t="str">
        <x:v>A6.2</x:v>
      </x:c>
      <x:c r="B441" s="10" t="str">
        <x:v>A6</x:v>
      </x:c>
      <x:c r="C441" s="11" t="str">
        <x:v>Помещение</x:v>
      </x:c>
      <x:c r="D441" s="11" t="str">
        <x:v>Заземление стоек</x:v>
      </x:c>
      <x:c r="E441" s="11" t="str">
        <x:v>Шина, перемычки, наконечники</x:v>
      </x:c>
      <x:c r="F441" s="14" t="n">
        <x:v>1</x:v>
      </x:c>
      <x:c r="G441" s="3" t="str">
        <x:v>к-т</x:v>
      </x:c>
      <x:c r="H441" s="15" t="n">
        <x:v>80</x:v>
      </x:c>
      <x:c r="I441" s="15" t="n">
        <x:v>220</x:v>
      </x:c>
      <x:c r="J441" s="16" t="n">
        <x:f>IF(AND(ISNUMBER(F441),ISNUMBER(H441)),F441*H441,"")</x:f>
        <x:v>80</x:v>
      </x:c>
      <x:c r="K441" s="16" t="n">
        <x:f>IF(AND(ISNUMBER(F441),ISNUMBER(I441)),F441*I441,"")</x:f>
        <x:v>220</x:v>
      </x:c>
      <x:c r="L441" s="11" t="str">
        <x:v>Купить</x:v>
      </x:c>
      <x:c r="M441" s="11" t="str"/>
      <x:c r="N441" s="11" t="str">
        <x:v>Бюджетная оценка на 03.10.2026. Источник подтверждает характеристики, а не цену.</x:v>
      </x:c>
      <x:c r="O441" s="11" t="str">
        <x:f>IF(C441="Опционально","Вне итога",IF(AND(ISNUMBER(F441),ISNUMBER(H441),ISNUMBER(I441),F441&gt;0,H441&gt;=0,I441&gt;=H441),"Цена учтена","Уточнить цену/количество"))</x:f>
        <x:v>Цена учтена</x:v>
      </x:c>
      <x:c r="P441" s="10"/>
      <x:c r="Q441" s="18" t="str">
        <x:v>Бюджетная оценка автора</x:v>
      </x:c>
      <x:c r="R441" s="18" t="str"/>
    </x:row>
    <x:row r="442" ht="61" customHeight="1">
      <x:c r="A442" s="10" t="str">
        <x:v>A6.2</x:v>
      </x:c>
      <x:c r="B442" s="10" t="str">
        <x:v>A6</x:v>
      </x:c>
      <x:c r="C442" s="11" t="str">
        <x:v>Помещение</x:v>
      </x:c>
      <x:c r="D442" s="11" t="str">
        <x:v>Источник бесперебойного питания</x:v>
      </x:c>
      <x:c r="E442" s="11" t="str">
        <x:v>Онлайн ИБП 30kVA. Активная мощность ≥25kW</x:v>
      </x:c>
      <x:c r="F442" s="14" t="n">
        <x:v>1</x:v>
      </x:c>
      <x:c r="G442" s="3" t="str">
        <x:v>шт</x:v>
      </x:c>
      <x:c r="H442" s="15" t="n">
        <x:v>11000</x:v>
      </x:c>
      <x:c r="I442" s="15" t="n">
        <x:v>24000</x:v>
      </x:c>
      <x:c r="J442" s="16" t="n">
        <x:f>IF(AND(ISNUMBER(F442),ISNUMBER(H442)),F442*H442,"")</x:f>
        <x:v>11000</x:v>
      </x:c>
      <x:c r="K442" s="16" t="n">
        <x:f>IF(AND(ISNUMBER(F442),ISNUMBER(I442)),F442*I442,"")</x:f>
        <x:v>24000</x:v>
      </x:c>
      <x:c r="L442" s="11" t="str">
        <x:v>Купить</x:v>
      </x:c>
      <x:c r="M442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442" s="11" t="str">
        <x:v>Бюджетная оценка на 03.10.2026. Источник подтверждает характеристики, а не цену.</x:v>
      </x:c>
      <x:c r="O442" s="11" t="str">
        <x:f>IF(C442="Опционально","Вне итога",IF(AND(ISNUMBER(F442),ISNUMBER(H442),ISNUMBER(I442),F442&gt;0,H442&gt;=0,I442&gt;=H442),"Цена учтена","Уточнить цену/количество"))</x:f>
        <x:v>Цена учтена</x:v>
      </x:c>
      <x:c r="P442" s="10"/>
      <x:c r="Q442" s="18" t="str">
        <x:v>Schneider: Easy UPS 3S Pro, 400 В</x:v>
      </x:c>
      <x:c r="R442" s="18" t="str">
        <x:v>https://www.productinfo.schneider-electric.com/easyups3s_pro_iec/990-66229-easy-ups-3s-pro-for-external-batteries-installation/English/990-66229B_EN.pdf</x:v>
      </x:c>
    </x:row>
    <x:row r="443" ht="61" customHeight="1">
      <x:c r="A443" s="10" t="str">
        <x:v>A6.2</x:v>
      </x:c>
      <x:c r="B443" s="10" t="str">
        <x:v>A6</x:v>
      </x:c>
      <x:c r="C443" s="11" t="str">
        <x:v>Помещение</x:v>
      </x:c>
      <x:c r="D443" s="11" t="str">
        <x:v>Батареи и шкаф батарей</x:v>
      </x:c>
      <x:c r="E443" s="11" t="str">
        <x:v>Внешний комплект, 5–10 минут при нагрузке 20kW</x:v>
      </x:c>
      <x:c r="F443" s="14" t="n">
        <x:v>1</x:v>
      </x:c>
      <x:c r="G443" s="3" t="str">
        <x:v>к-т</x:v>
      </x:c>
      <x:c r="H443" s="15" t="n">
        <x:v>7000</x:v>
      </x:c>
      <x:c r="I443" s="15" t="n">
        <x:v>17000</x:v>
      </x:c>
      <x:c r="J443" s="16" t="n">
        <x:f>IF(AND(ISNUMBER(F443),ISNUMBER(H443)),F443*H443,"")</x:f>
        <x:v>7000</x:v>
      </x:c>
      <x:c r="K443" s="16" t="n">
        <x:f>IF(AND(ISNUMBER(F443),ISNUMBER(I443)),F443*I443,"")</x:f>
        <x:v>17000</x:v>
      </x:c>
      <x:c r="L443" s="11" t="str">
        <x:v>Купить</x:v>
      </x:c>
      <x:c r="M443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443" s="11" t="str">
        <x:v>Бюджетная оценка на 03.10.2026. Источник подтверждает характеристики, а не цену.</x:v>
      </x:c>
      <x:c r="O443" s="11" t="str">
        <x:f>IF(C443="Опционально","Вне итога",IF(AND(ISNUMBER(F443),ISNUMBER(H443),ISNUMBER(I443),F443&gt;0,H443&gt;=0,I443&gt;=H443),"Цена учтена","Уточнить цену/количество"))</x:f>
        <x:v>Цена учтена</x:v>
      </x:c>
      <x:c r="P443" s="10"/>
      <x:c r="Q443" s="18" t="str">
        <x:v>Бюджетная оценка автора</x:v>
      </x:c>
      <x:c r="R443" s="18" t="str"/>
    </x:row>
    <x:row r="444" ht="44" customHeight="1">
      <x:c r="A444" s="10" t="str">
        <x:v>A6.2</x:v>
      </x:c>
      <x:c r="B444" s="10" t="str">
        <x:v>A6</x:v>
      </x:c>
      <x:c r="C444" s="11" t="str">
        <x:v>Помещение</x:v>
      </x:c>
      <x:c r="D444" s="11" t="str">
        <x:v>Сервисный обход ИБП</x:v>
      </x:c>
      <x:c r="E444" s="11" t="str">
        <x:v>Внешний maintenance bypass и кабели подключения</x:v>
      </x:c>
      <x:c r="F444" s="14" t="n">
        <x:v>1</x:v>
      </x:c>
      <x:c r="G444" s="3" t="str">
        <x:v>к-т</x:v>
      </x:c>
      <x:c r="H444" s="15" t="n">
        <x:v>1000</x:v>
      </x:c>
      <x:c r="I444" s="15" t="n">
        <x:v>4000</x:v>
      </x:c>
      <x:c r="J444" s="16" t="n">
        <x:f>IF(AND(ISNUMBER(F444),ISNUMBER(H444)),F444*H444,"")</x:f>
        <x:v>1000</x:v>
      </x:c>
      <x:c r="K444" s="16" t="n">
        <x:f>IF(AND(ISNUMBER(F444),ISNUMBER(I444)),F444*I444,"")</x:f>
        <x:v>4000</x:v>
      </x:c>
      <x:c r="L444" s="11" t="str">
        <x:v>Купить</x:v>
      </x:c>
      <x:c r="M444" s="11" t="str">
        <x:v>Позволяет обслуживать ИБП. Тип подключения согласует электрик.</x:v>
      </x:c>
      <x:c r="N444" s="11" t="str">
        <x:v>Бюджетная оценка на 03.10.2026. Источник подтверждает характеристики, а не цену.</x:v>
      </x:c>
      <x:c r="O444" s="11" t="str">
        <x:f>IF(C444="Опционально","Вне итога",IF(AND(ISNUMBER(F444),ISNUMBER(H444),ISNUMBER(I444),F444&gt;0,H444&gt;=0,I444&gt;=H444),"Цена учтена","Уточнить цену/количество"))</x:f>
        <x:v>Цена учтена</x:v>
      </x:c>
      <x:c r="P444" s="10"/>
      <x:c r="Q444" s="18" t="str">
        <x:v>Бюджетная оценка автора</x:v>
      </x:c>
      <x:c r="R444" s="18" t="str"/>
    </x:row>
    <x:row r="445" ht="44" customHeight="1">
      <x:c r="A445" s="10" t="str">
        <x:v>A6.2</x:v>
      </x:c>
      <x:c r="B445" s="10" t="str">
        <x:v>A6</x:v>
      </x:c>
      <x:c r="C445" s="11" t="str">
        <x:v>Помещение</x:v>
      </x:c>
      <x:c r="D445" s="11" t="str">
        <x:v>Распределители питания в стойках</x:v>
      </x:c>
      <x:c r="E445" s="11" t="str">
        <x:v>2 PDU на стойку. Для &gt;8kW: 3-фазные 400V 32/63A, выходы C19 по OEM</x:v>
      </x:c>
      <x:c r="F445" s="14" t="n">
        <x:v>2</x:v>
      </x:c>
      <x:c r="G445" s="3" t="str">
        <x:v>шт</x:v>
      </x:c>
      <x:c r="H445" s="15" t="n">
        <x:v>350</x:v>
      </x:c>
      <x:c r="I445" s="15" t="n">
        <x:v>1500</x:v>
      </x:c>
      <x:c r="J445" s="16" t="n">
        <x:f>IF(AND(ISNUMBER(F445),ISNUMBER(H445)),F445*H445,"")</x:f>
        <x:v>700</x:v>
      </x:c>
      <x:c r="K445" s="16" t="n">
        <x:f>IF(AND(ISNUMBER(F445),ISNUMBER(I445)),F445*I445,"")</x:f>
        <x:v>3000</x:v>
      </x:c>
      <x:c r="L445" s="11" t="str">
        <x:v>Купить</x:v>
      </x:c>
      <x:c r="M445" s="11" t="str">
        <x:v>Число и номинал розеток уточнить по комплекту шнуров. Два PDU от одного ИБП не образуют независимые электровводы.</x:v>
      </x:c>
      <x:c r="N445" s="11" t="str">
        <x:v>Бюджетная оценка на 03.10.2026. Источник подтверждает характеристики, а не цену.</x:v>
      </x:c>
      <x:c r="O445" s="11" t="str">
        <x:f>IF(C445="Опционально","Вне итога",IF(AND(ISNUMBER(F445),ISNUMBER(H445),ISNUMBER(I445),F445&gt;0,H445&gt;=0,I445&gt;=H445),"Цена учтена","Уточнить цену/количество"))</x:f>
        <x:v>Цена учтена</x:v>
      </x:c>
      <x:c r="P445" s="10"/>
      <x:c r="Q445" s="18" t="str">
        <x:v>Бюджетная оценка автора</x:v>
      </x:c>
      <x:c r="R445" s="18" t="str"/>
    </x:row>
    <x:row r="446" ht="44" customHeight="1">
      <x:c r="A446" s="10" t="str">
        <x:v>A6.2</x:v>
      </x:c>
      <x:c r="B446" s="10" t="str">
        <x:v>A6</x:v>
      </x:c>
      <x:c r="C446" s="11" t="str">
        <x:v>Помещение</x:v>
      </x:c>
      <x:c r="D446" s="11" t="str">
        <x:v>Электрощит помещения</x:v>
      </x:c>
      <x:c r="E446" s="11" t="str">
        <x:v>Вводной выключатель, отдельные линии IT и охлаждения, УЗИП, учёт, защитные устройства</x:v>
      </x:c>
      <x:c r="F446" s="14" t="n">
        <x:v>1</x:v>
      </x:c>
      <x:c r="G446" s="3" t="str">
        <x:v>к-т</x:v>
      </x:c>
      <x:c r="H446" s="15" t="n">
        <x:v>1800</x:v>
      </x:c>
      <x:c r="I446" s="15" t="n">
        <x:v>6000</x:v>
      </x:c>
      <x:c r="J446" s="16" t="n">
        <x:f>IF(AND(ISNUMBER(F446),ISNUMBER(H446)),F446*H446,"")</x:f>
        <x:v>1800</x:v>
      </x:c>
      <x:c r="K446" s="16" t="n">
        <x:f>IF(AND(ISNUMBER(F446),ISNUMBER(I446)),F446*I446,"")</x:f>
        <x:v>6000</x:v>
      </x:c>
      <x:c r="L446" s="11" t="str">
        <x:v>Купить</x:v>
      </x:c>
      <x:c r="M446" s="11" t="str">
        <x:v>Номиналы, селективность, УЗО и сечения определяются проектом. В цену включена комплектация щита.</x:v>
      </x:c>
      <x:c r="N446" s="11" t="str">
        <x:v>Бюджетная оценка на 03.10.2026. Источник подтверждает характеристики, а не цену.</x:v>
      </x:c>
      <x:c r="O446" s="11" t="str">
        <x:f>IF(C446="Опционально","Вне итога",IF(AND(ISNUMBER(F446),ISNUMBER(H446),ISNUMBER(I446),F446&gt;0,H446&gt;=0,I446&gt;=H446),"Цена учтена","Уточнить цену/количество"))</x:f>
        <x:v>Цена учтена</x:v>
      </x:c>
      <x:c r="P446" s="10"/>
      <x:c r="Q446" s="18" t="str">
        <x:v>Бюджетная оценка автора</x:v>
      </x:c>
      <x:c r="R446" s="18" t="str"/>
    </x:row>
    <x:row r="447" ht="44" customHeight="1">
      <x:c r="A447" s="10" t="str">
        <x:v>A6.2</x:v>
      </x:c>
      <x:c r="B447" s="10" t="str">
        <x:v>A6</x:v>
      </x:c>
      <x:c r="C447" s="11" t="str">
        <x:v>Помещение</x:v>
      </x:c>
      <x:c r="D447" s="11" t="str">
        <x:v>Силовой кабель и прокладка до комнаты</x:v>
      </x:c>
      <x:c r="E447" s="11" t="str">
        <x:v>Кабель, лоток, вводы и крепления. Сечение по расчёту</x:v>
      </x:c>
      <x:c r="F447" s="14" t="n">
        <x:v>30</x:v>
      </x:c>
      <x:c r="G447" s="3" t="str">
        <x:v>м</x:v>
      </x:c>
      <x:c r="H447" s="15" t="n">
        <x:v>40</x:v>
      </x:c>
      <x:c r="I447" s="15" t="n">
        <x:v>100</x:v>
      </x:c>
      <x:c r="J447" s="16" t="n">
        <x:f>IF(AND(ISNUMBER(F447),ISNUMBER(H447)),F447*H447,"")</x:f>
        <x:v>1200</x:v>
      </x:c>
      <x:c r="K447" s="16" t="n">
        <x:f>IF(AND(ISNUMBER(F447),ISNUMBER(I447)),F447*I447,"")</x:f>
        <x:v>3000</x:v>
      </x:c>
      <x:c r="L447" s="11" t="str">
        <x:v>Купить</x:v>
      </x:c>
      <x:c r="M447" s="11" t="str">
        <x:v>Исходная трасса 30 м. Меняется после обмера. Не является готовым выбором сечения кабеля.</x:v>
      </x:c>
      <x:c r="N447" s="11" t="str">
        <x:v>Бюджетная оценка на 03.10.2026. Источник подтверждает характеристики, а не цену.</x:v>
      </x:c>
      <x:c r="O447" s="11" t="str">
        <x:f>IF(C447="Опционально","Вне итога",IF(AND(ISNUMBER(F447),ISNUMBER(H447),ISNUMBER(I447),F447&gt;0,H447&gt;=0,I447&gt;=H447),"Цена учтена","Уточнить цену/количество"))</x:f>
        <x:v>Цена учтена</x:v>
      </x:c>
      <x:c r="P447" s="10"/>
      <x:c r="Q447" s="18" t="str">
        <x:v>Бюджетная оценка автора</x:v>
      </x:c>
      <x:c r="R447" s="18" t="str"/>
    </x:row>
    <x:row r="448" ht="44" customHeight="1">
      <x:c r="A448" s="10" t="str">
        <x:v>A6.2</x:v>
      </x:c>
      <x:c r="B448" s="10" t="str">
        <x:v>A6</x:v>
      </x:c>
      <x:c r="C448" s="11" t="str">
        <x:v>Помещение</x:v>
      </x:c>
      <x:c r="D448" s="11" t="str">
        <x:v>Внутренние силовые линии</x:v>
      </x:c>
      <x:c r="E448" s="11" t="str">
        <x:v>Кабели от щита до ИБП/PDU и оборудования охлаждения</x:v>
      </x:c>
      <x:c r="F448" s="14" t="n">
        <x:v>15</x:v>
      </x:c>
      <x:c r="G448" s="3" t="str">
        <x:v>м</x:v>
      </x:c>
      <x:c r="H448" s="15" t="n">
        <x:v>25</x:v>
      </x:c>
      <x:c r="I448" s="15" t="n">
        <x:v>70</x:v>
      </x:c>
      <x:c r="J448" s="16" t="n">
        <x:f>IF(AND(ISNUMBER(F448),ISNUMBER(H448)),F448*H448,"")</x:f>
        <x:v>375</x:v>
      </x:c>
      <x:c r="K448" s="16" t="n">
        <x:f>IF(AND(ISNUMBER(F448),ISNUMBER(I448)),F448*I448,"")</x:f>
        <x:v>1050</x:v>
      </x:c>
      <x:c r="L448" s="11" t="str">
        <x:v>Купить</x:v>
      </x:c>
      <x:c r="M448" s="11" t="str">
        <x:v>Исходные длины. Наконечники, разъёмы и крепёж учтены в строке расходников.</x:v>
      </x:c>
      <x:c r="N448" s="11" t="str">
        <x:v>Бюджетная оценка на 03.10.2026. Источник подтверждает характеристики, а не цену.</x:v>
      </x:c>
      <x:c r="O448" s="11" t="str">
        <x:f>IF(C448="Опционально","Вне итога",IF(AND(ISNUMBER(F448),ISNUMBER(H448),ISNUMBER(I448),F448&gt;0,H448&gt;=0,I448&gt;=H448),"Цена учтена","Уточнить цену/количество"))</x:f>
        <x:v>Цена учтена</x:v>
      </x:c>
      <x:c r="P448" s="10"/>
      <x:c r="Q448" s="18" t="str">
        <x:v>Бюджетная оценка автора</x:v>
      </x:c>
      <x:c r="R448" s="18" t="str"/>
    </x:row>
    <x:row r="449" ht="61" customHeight="1">
      <x:c r="A449" s="10" t="str">
        <x:v>A6.2</x:v>
      </x:c>
      <x:c r="B449" s="10" t="str">
        <x:v>A6</x:v>
      </x:c>
      <x:c r="C449" s="11" t="str">
        <x:v>Помещение</x:v>
      </x:c>
      <x:c r="D449" s="11" t="str">
        <x:v>Резерв на увеличение доступной мощности</x:v>
      </x:c>
      <x:c r="E449" s="11" t="str">
        <x:v>Техническое присоединение/изменение ввода, если существующей мощности не хватает</x:v>
      </x:c>
      <x:c r="F449" s="14" t="n">
        <x:v>1</x:v>
      </x:c>
      <x:c r="G449" s="3" t="str">
        <x:v>резерв</x:v>
      </x:c>
      <x:c r="H449" s="15" t="n">
        <x:v>0</x:v>
      </x:c>
      <x:c r="I449" s="15" t="n">
        <x:v>20000</x:v>
      </x:c>
      <x:c r="J449" s="16" t="n">
        <x:f>IF(AND(ISNUMBER(F449),ISNUMBER(H449)),F449*H449,"")</x:f>
        <x:v>0</x:v>
      </x:c>
      <x:c r="K449" s="16" t="n">
        <x:f>IF(AND(ISNUMBER(F449),ISNUMBER(I449)),F449*I449,"")</x:f>
        <x:v>20000</x:v>
      </x:c>
      <x:c r="L449" s="11" t="str">
        <x:v>Резерв</x:v>
      </x:c>
      <x:c r="M449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449" s="11" t="str">
        <x:v>Бюджетная оценка на 03.10.2026. Источник подтверждает характеристики, а не цену.</x:v>
      </x:c>
      <x:c r="O449" s="11" t="str">
        <x:f>IF(C449="Опционально","Вне итога",IF(AND(ISNUMBER(F449),ISNUMBER(H449),ISNUMBER(I449),F449&gt;0,H449&gt;=0,I449&gt;=H449),"Цена учтена","Уточнить цену/количество"))</x:f>
        <x:v>Цена учтена</x:v>
      </x:c>
      <x:c r="P449" s="10"/>
      <x:c r="Q449" s="18" t="str">
        <x:v>Бюджетная оценка автора</x:v>
      </x:c>
      <x:c r="R449" s="18" t="str"/>
    </x:row>
    <x:row r="450" ht="61" customHeight="1">
      <x:c r="A450" s="10" t="str">
        <x:v>A6.2</x:v>
      </x:c>
      <x:c r="B450" s="10" t="str">
        <x:v>A6</x:v>
      </x:c>
      <x:c r="C450" s="11" t="str">
        <x:v>Помещение</x:v>
      </x:c>
      <x:c r="D450" s="11" t="str">
        <x:v>Постоянное охлаждение комнаты</x:v>
      </x:c>
      <x:c r="E450" s="11" t="str">
        <x:v>2 установка(и), суммарно ≥26kW холода. Работа 24/7</x:v>
      </x:c>
      <x:c r="F450" s="14" t="n">
        <x:v>2</x:v>
      </x:c>
      <x:c r="G450" s="3" t="str">
        <x:v>шт</x:v>
      </x:c>
      <x:c r="H450" s="15" t="n">
        <x:v>4550</x:v>
      </x:c>
      <x:c r="I450" s="15" t="n">
        <x:v>11050</x:v>
      </x:c>
      <x:c r="J450" s="16" t="n">
        <x:f>IF(AND(ISNUMBER(F450),ISNUMBER(H450)),F450*H450,"")</x:f>
        <x:v>9100</x:v>
      </x:c>
      <x:c r="K450" s="16" t="n">
        <x:f>IF(AND(ISNUMBER(F450),ISNUMBER(I450)),F450*I450,"")</x:f>
        <x:v>22100</x:v>
      </x:c>
      <x:c r="L450" s="11" t="str">
        <x:v>Купить</x:v>
      </x:c>
      <x:c r="M450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450" s="11" t="str">
        <x:v>Бюджетная оценка на 03.10.2026. Источник подтверждает характеристики, а не цену.</x:v>
      </x:c>
      <x:c r="O450" s="11" t="str">
        <x:f>IF(C450="Опционально","Вне итога",IF(AND(ISNUMBER(F450),ISNUMBER(H450),ISNUMBER(I450),F450&gt;0,H450&gt;=0,I450&gt;=H450),"Цена учтена","Уточнить цену/количество"))</x:f>
        <x:v>Цена учтена</x:v>
      </x:c>
      <x:c r="P450" s="10"/>
      <x:c r="Q450" s="18" t="str">
        <x:v>Бюджетная оценка автора</x:v>
      </x:c>
      <x:c r="R450" s="18" t="str"/>
    </x:row>
    <x:row r="451" ht="44" customHeight="1">
      <x:c r="A451" s="10" t="str">
        <x:v>A6.2</x:v>
      </x:c>
      <x:c r="B451" s="10" t="str">
        <x:v>A6</x:v>
      </x:c>
      <x:c r="C451" s="11" t="str">
        <x:v>Помещение</x:v>
      </x:c>
      <x:c r="D451" s="11" t="str">
        <x:v>Трассы охлаждения и дренаж</x:v>
      </x:c>
      <x:c r="E451" s="11" t="str">
        <x:v>Подача/обратка или фреон, теплоизоляция, отвод конденсата, кронштейны</x:v>
      </x:c>
      <x:c r="F451" s="14" t="n">
        <x:v>40</x:v>
      </x:c>
      <x:c r="G451" s="3" t="str">
        <x:v>м</x:v>
      </x:c>
      <x:c r="H451" s="15" t="n">
        <x:v>25</x:v>
      </x:c>
      <x:c r="I451" s="15" t="n">
        <x:v>65</x:v>
      </x:c>
      <x:c r="J451" s="16" t="n">
        <x:f>IF(AND(ISNUMBER(F451),ISNUMBER(H451)),F451*H451,"")</x:f>
        <x:v>1000</x:v>
      </x:c>
      <x:c r="K451" s="16" t="n">
        <x:f>IF(AND(ISNUMBER(F451),ISNUMBER(I451)),F451*I451,"")</x:f>
        <x:v>2600</x:v>
      </x:c>
      <x:c r="L451" s="11" t="str">
        <x:v>Купить</x:v>
      </x:c>
      <x:c r="M451" s="11" t="str">
        <x:v>20 м на установку как исходная длина. Проверить допустимую длину и перепад высот.</x:v>
      </x:c>
      <x:c r="N451" s="11" t="str">
        <x:v>Бюджетная оценка на 03.10.2026. Источник подтверждает характеристики, а не цену.</x:v>
      </x:c>
      <x:c r="O451" s="11" t="str">
        <x:f>IF(C451="Опционально","Вне итога",IF(AND(ISNUMBER(F451),ISNUMBER(H451),ISNUMBER(I451),F451&gt;0,H451&gt;=0,I451&gt;=H451),"Цена учтена","Уточнить цену/количество"))</x:f>
        <x:v>Цена учтена</x:v>
      </x:c>
      <x:c r="P451" s="10"/>
      <x:c r="Q451" s="18" t="str">
        <x:v>Бюджетная оценка автора</x:v>
      </x:c>
      <x:c r="R451" s="18" t="str"/>
    </x:row>
    <x:row r="452" ht="44" customHeight="1">
      <x:c r="A452" s="10" t="str">
        <x:v>A6.2</x:v>
      </x:c>
      <x:c r="B452" s="10" t="str">
        <x:v>A6</x:v>
      </x:c>
      <x:c r="C452" s="11" t="str">
        <x:v>Помещение</x:v>
      </x:c>
      <x:c r="D452" s="11" t="str">
        <x:v>Монтаж и настройка охлаждения</x:v>
      </x:c>
      <x:c r="E452" s="11" t="str">
        <x:v>Установка наружных блоков, вакуумирование/заправка, настройка 24/7</x:v>
      </x:c>
      <x:c r="F452" s="14" t="n">
        <x:v>2</x:v>
      </x:c>
      <x:c r="G452" s="3" t="str">
        <x:v>усл</x:v>
      </x:c>
      <x:c r="H452" s="15" t="n">
        <x:v>600</x:v>
      </x:c>
      <x:c r="I452" s="15" t="n">
        <x:v>1800</x:v>
      </x:c>
      <x:c r="J452" s="16" t="n">
        <x:f>IF(AND(ISNUMBER(F452),ISNUMBER(H452)),F452*H452,"")</x:f>
        <x:v>1200</x:v>
      </x:c>
      <x:c r="K452" s="16" t="n">
        <x:f>IF(AND(ISNUMBER(F452),ISNUMBER(I452)),F452*I452,"")</x:f>
        <x:v>3600</x:v>
      </x:c>
      <x:c r="L452" s="11" t="str">
        <x:v>Купить</x:v>
      </x:c>
      <x:c r="M452" s="11" t="str"/>
      <x:c r="N452" s="11" t="str">
        <x:v>Бюджетная оценка на 03.10.2026. Источник подтверждает характеристики, а не цену.</x:v>
      </x:c>
      <x:c r="O452" s="11" t="str">
        <x:f>IF(C452="Опционально","Вне итога",IF(AND(ISNUMBER(F452),ISNUMBER(H452),ISNUMBER(I452),F452&gt;0,H452&gt;=0,I452&gt;=H452),"Цена учтена","Уточнить цену/количество"))</x:f>
        <x:v>Цена учтена</x:v>
      </x:c>
      <x:c r="P452" s="10"/>
      <x:c r="Q452" s="18" t="str">
        <x:v>Бюджетная оценка автора</x:v>
      </x:c>
      <x:c r="R452" s="18" t="str"/>
    </x:row>
    <x:row r="453" ht="44" customHeight="1">
      <x:c r="A453" s="10" t="str">
        <x:v>A6.2</x:v>
      </x:c>
      <x:c r="B453" s="10" t="str">
        <x:v>A6</x:v>
      </x:c>
      <x:c r="C453" s="11" t="str">
        <x:v>Помещение</x:v>
      </x:c>
      <x:c r="D453" s="11" t="str">
        <x:v>Разделение холодного и горячего воздуха</x:v>
      </x:c>
      <x:c r="E453" s="11" t="str">
        <x:v>Направление потока, панели/изоляция, проект размещения</x:v>
      </x:c>
      <x:c r="F453" s="14" t="n">
        <x:v>1</x:v>
      </x:c>
      <x:c r="G453" s="3" t="str">
        <x:v>к-т</x:v>
      </x:c>
      <x:c r="H453" s="15" t="n">
        <x:v>1200</x:v>
      </x:c>
      <x:c r="I453" s="15" t="n">
        <x:v>4500</x:v>
      </x:c>
      <x:c r="J453" s="16" t="n">
        <x:f>IF(AND(ISNUMBER(F453),ISNUMBER(H453)),F453*H453,"")</x:f>
        <x:v>1200</x:v>
      </x:c>
      <x:c r="K453" s="16" t="n">
        <x:f>IF(AND(ISNUMBER(F453),ISNUMBER(I453)),F453*I453,"")</x:f>
        <x:v>4500</x:v>
      </x:c>
      <x:c r="L453" s="11" t="str">
        <x:v>Купить</x:v>
      </x:c>
      <x:c r="M453" s="11" t="str">
        <x:v>Не закрывать выходы горячего воздуха. Обслуживание и противопожарные проходы сохранить.</x:v>
      </x:c>
      <x:c r="N453" s="11" t="str">
        <x:v>Бюджетная оценка на 03.10.2026. Источник подтверждает характеристики, а не цену.</x:v>
      </x:c>
      <x:c r="O453" s="11" t="str">
        <x:f>IF(C453="Опционально","Вне итога",IF(AND(ISNUMBER(F453),ISNUMBER(H453),ISNUMBER(I453),F453&gt;0,H453&gt;=0,I453&gt;=H453),"Цена учтена","Уточнить цену/количество"))</x:f>
        <x:v>Цена учтена</x:v>
      </x:c>
      <x:c r="P453" s="10"/>
      <x:c r="Q453" s="18" t="str">
        <x:v>Бюджетная оценка автора</x:v>
      </x:c>
      <x:c r="R453" s="18" t="str"/>
    </x:row>
    <x:row r="454" ht="44" customHeight="1">
      <x:c r="A454" s="10" t="str">
        <x:v>A6.2</x:v>
      </x:c>
      <x:c r="B454" s="10" t="str">
        <x:v>A6</x:v>
      </x:c>
      <x:c r="C454" s="11" t="str">
        <x:v>Помещение</x:v>
      </x:c>
      <x:c r="D454" s="11" t="str">
        <x:v>Вентиляция и уплотнение вводов</x:v>
      </x:c>
      <x:c r="E454" s="11" t="str">
        <x:v>Регулируемая вентиляция, решётки/фильтры, герметизация проходок</x:v>
      </x:c>
      <x:c r="F454" s="14" t="n">
        <x:v>1</x:v>
      </x:c>
      <x:c r="G454" s="3" t="str">
        <x:v>к-т</x:v>
      </x:c>
      <x:c r="H454" s="15" t="n">
        <x:v>800</x:v>
      </x:c>
      <x:c r="I454" s="15" t="n">
        <x:v>3500</x:v>
      </x:c>
      <x:c r="J454" s="16" t="n">
        <x:f>IF(AND(ISNUMBER(F454),ISNUMBER(H454)),F454*H454,"")</x:f>
        <x:v>800</x:v>
      </x:c>
      <x:c r="K454" s="16" t="n">
        <x:f>IF(AND(ISNUMBER(F454),ISNUMBER(I454)),F454*I454,"")</x:f>
        <x:v>3500</x:v>
      </x:c>
      <x:c r="L454" s="11" t="str">
        <x:v>Купить</x:v>
      </x:c>
      <x:c r="M454" s="11" t="str">
        <x:v>Кондиционер не обеспечивает приток воздуха сам по себе. Решение согласуется с расчётом охлаждения.</x:v>
      </x:c>
      <x:c r="N454" s="11" t="str">
        <x:v>Бюджетная оценка на 03.10.2026. Источник подтверждает характеристики, а не цену.</x:v>
      </x:c>
      <x:c r="O454" s="11" t="str">
        <x:f>IF(C454="Опционально","Вне итога",IF(AND(ISNUMBER(F454),ISNUMBER(H454),ISNUMBER(I454),F454&gt;0,H454&gt;=0,I454&gt;=H454),"Цена учтена","Уточнить цену/количество"))</x:f>
        <x:v>Цена учтена</x:v>
      </x:c>
      <x:c r="P454" s="10"/>
      <x:c r="Q454" s="18" t="str">
        <x:v>Бюджетная оценка автора</x:v>
      </x:c>
      <x:c r="R454" s="18" t="str"/>
    </x:row>
    <x:row r="455" ht="44" customHeight="1">
      <x:c r="A455" s="10" t="str">
        <x:v>A6.2</x:v>
      </x:c>
      <x:c r="B455" s="10" t="str">
        <x:v>A6</x:v>
      </x:c>
      <x:c r="C455" s="11" t="str">
        <x:v>Помещение</x:v>
      </x:c>
      <x:c r="D455" s="11" t="str">
        <x:v>Пожарная сигнализация</x:v>
      </x:c>
      <x:c r="E455" s="11" t="str">
        <x:v>Датчик дыма, подключение к существующей системе или автономный комплект</x:v>
      </x:c>
      <x:c r="F455" s="14" t="n">
        <x:v>1</x:v>
      </x:c>
      <x:c r="G455" s="3" t="str">
        <x:v>к-т</x:v>
      </x:c>
      <x:c r="H455" s="15" t="n">
        <x:v>150</x:v>
      </x:c>
      <x:c r="I455" s="15" t="n">
        <x:v>700</x:v>
      </x:c>
      <x:c r="J455" s="16" t="n">
        <x:f>IF(AND(ISNUMBER(F455),ISNUMBER(H455)),F455*H455,"")</x:f>
        <x:v>150</x:v>
      </x:c>
      <x:c r="K455" s="16" t="n">
        <x:f>IF(AND(ISNUMBER(F455),ISNUMBER(I455)),F455*I455,"")</x:f>
        <x:v>700</x:v>
      </x:c>
      <x:c r="L455" s="11" t="str">
        <x:v>Купить</x:v>
      </x:c>
      <x:c r="M455" s="11" t="str"/>
      <x:c r="N455" s="11" t="str">
        <x:v>Бюджетная оценка на 03.10.2026. Источник подтверждает характеристики, а не цену.</x:v>
      </x:c>
      <x:c r="O455" s="11" t="str">
        <x:f>IF(C455="Опционально","Вне итога",IF(AND(ISNUMBER(F455),ISNUMBER(H455),ISNUMBER(I455),F455&gt;0,H455&gt;=0,I455&gt;=H455),"Цена учтена","Уточнить цену/количество"))</x:f>
        <x:v>Цена учтена</x:v>
      </x:c>
      <x:c r="P455" s="10"/>
      <x:c r="Q455" s="18" t="str">
        <x:v>Бюджетная оценка автора</x:v>
      </x:c>
      <x:c r="R455" s="18" t="str"/>
    </x:row>
    <x:row r="456" ht="44" customHeight="1">
      <x:c r="A456" s="10" t="str">
        <x:v>A6.2</x:v>
      </x:c>
      <x:c r="B456" s="10" t="str">
        <x:v>A6</x:v>
      </x:c>
      <x:c r="C456" s="11" t="str">
        <x:v>Помещение</x:v>
      </x:c>
      <x:c r="D456" s="11" t="str">
        <x:v>Огнетушители и обозначения</x:v>
      </x:c>
      <x:c r="E456" s="11" t="str">
        <x:v>2 подходящих для электрооборудования огнетушителя, указатели</x:v>
      </x:c>
      <x:c r="F456" s="14" t="n">
        <x:v>1</x:v>
      </x:c>
      <x:c r="G456" s="3" t="str">
        <x:v>к-т</x:v>
      </x:c>
      <x:c r="H456" s="15" t="n">
        <x:v>140</x:v>
      </x:c>
      <x:c r="I456" s="15" t="n">
        <x:v>400</x:v>
      </x:c>
      <x:c r="J456" s="16" t="n">
        <x:f>IF(AND(ISNUMBER(F456),ISNUMBER(H456)),F456*H456,"")</x:f>
        <x:v>140</x:v>
      </x:c>
      <x:c r="K456" s="16" t="n">
        <x:f>IF(AND(ISNUMBER(F456),ISNUMBER(I456)),F456*I456,"")</x:f>
        <x:v>400</x:v>
      </x:c>
      <x:c r="L456" s="11" t="str">
        <x:v>Купить</x:v>
      </x:c>
      <x:c r="M456" s="11" t="str">
        <x:v>Тип и размещение определяет местный проект помещения.</x:v>
      </x:c>
      <x:c r="N456" s="11" t="str">
        <x:v>Бюджетная оценка на 03.10.2026. Источник подтверждает характеристики, а не цену.</x:v>
      </x:c>
      <x:c r="O456" s="11" t="str">
        <x:f>IF(C456="Опционально","Вне итога",IF(AND(ISNUMBER(F456),ISNUMBER(H456),ISNUMBER(I456),F456&gt;0,H456&gt;=0,I456&gt;=H456),"Цена учтена","Уточнить цену/количество"))</x:f>
        <x:v>Цена учтена</x:v>
      </x:c>
      <x:c r="P456" s="10"/>
      <x:c r="Q456" s="18" t="str">
        <x:v>Бюджетная оценка автора</x:v>
      </x:c>
      <x:c r="R456" s="18" t="str"/>
    </x:row>
    <x:row r="457" ht="44" customHeight="1">
      <x:c r="A457" s="10" t="str">
        <x:v>A6.2</x:v>
      </x:c>
      <x:c r="B457" s="10" t="str">
        <x:v>A6</x:v>
      </x:c>
      <x:c r="C457" s="11" t="str">
        <x:v>Помещение</x:v>
      </x:c>
      <x:c r="D457" s="11" t="str">
        <x:v>Контроль температуры и влажности</x:v>
      </x:c>
      <x:c r="E457" s="11" t="str">
        <x:v>Сетевой датчик с 2–4 внешними зондами и уведомлением</x:v>
      </x:c>
      <x:c r="F457" s="14" t="n">
        <x:v>1</x:v>
      </x:c>
      <x:c r="G457" s="3" t="str">
        <x:v>к-т</x:v>
      </x:c>
      <x:c r="H457" s="15" t="n">
        <x:v>150</x:v>
      </x:c>
      <x:c r="I457" s="15" t="n">
        <x:v>600</x:v>
      </x:c>
      <x:c r="J457" s="16" t="n">
        <x:f>IF(AND(ISNUMBER(F457),ISNUMBER(H457)),F457*H457,"")</x:f>
        <x:v>150</x:v>
      </x:c>
      <x:c r="K457" s="16" t="n">
        <x:f>IF(AND(ISNUMBER(F457),ISNUMBER(I457)),F457*I457,"")</x:f>
        <x:v>600</x:v>
      </x:c>
      <x:c r="L457" s="11" t="str">
        <x:v>Купить</x:v>
      </x:c>
      <x:c r="M457" s="11" t="str">
        <x:v>Настроить аварийное завершение работы при перегреве/сбое охлаждения.</x:v>
      </x:c>
      <x:c r="N457" s="11" t="str">
        <x:v>Бюджетная оценка на 03.10.2026. Источник подтверждает характеристики, а не цену.</x:v>
      </x:c>
      <x:c r="O457" s="11" t="str">
        <x:f>IF(C457="Опционально","Вне итога",IF(AND(ISNUMBER(F457),ISNUMBER(H457),ISNUMBER(I457),F457&gt;0,H457&gt;=0,I457&gt;=H457),"Цена учтена","Уточнить цену/количество"))</x:f>
        <x:v>Цена учтена</x:v>
      </x:c>
      <x:c r="P457" s="10"/>
      <x:c r="Q457" s="18" t="str">
        <x:v>Бюджетная оценка автора</x:v>
      </x:c>
      <x:c r="R457" s="18" t="str"/>
    </x:row>
    <x:row r="458" ht="44" customHeight="1">
      <x:c r="A458" s="10" t="str">
        <x:v>A6.2</x:v>
      </x:c>
      <x:c r="B458" s="10" t="str">
        <x:v>A6</x:v>
      </x:c>
      <x:c r="C458" s="11" t="str">
        <x:v>Помещение</x:v>
      </x:c>
      <x:c r="D458" s="11" t="str">
        <x:v>Крепёж и мелкие расходники</x:v>
      </x:c>
      <x:c r="E458" s="11" t="str">
        <x:v>Наконечники, клеммы, маркировка, стяжки-липучки, вводы, запас кабеля</x:v>
      </x:c>
      <x:c r="F458" s="14" t="n">
        <x:v>1</x:v>
      </x:c>
      <x:c r="G458" s="3" t="str">
        <x:v>к-т</x:v>
      </x:c>
      <x:c r="H458" s="15" t="n">
        <x:v>500</x:v>
      </x:c>
      <x:c r="I458" s="15" t="n">
        <x:v>1800</x:v>
      </x:c>
      <x:c r="J458" s="16" t="n">
        <x:f>IF(AND(ISNUMBER(F458),ISNUMBER(H458)),F458*H458,"")</x:f>
        <x:v>500</x:v>
      </x:c>
      <x:c r="K458" s="16" t="n">
        <x:f>IF(AND(ISNUMBER(F458),ISNUMBER(I458)),F458*I458,"")</x:f>
        <x:v>1800</x:v>
      </x:c>
      <x:c r="L458" s="11" t="str">
        <x:v>Купить</x:v>
      </x:c>
      <x:c r="M458" s="11" t="str"/>
      <x:c r="N458" s="11" t="str">
        <x:v>Бюджетная оценка на 03.10.2026. Источник подтверждает характеристики, а не цену.</x:v>
      </x:c>
      <x:c r="O458" s="11" t="str">
        <x:f>IF(C458="Опционально","Вне итога",IF(AND(ISNUMBER(F458),ISNUMBER(H458),ISNUMBER(I458),F458&gt;0,H458&gt;=0,I458&gt;=H458),"Цена учтена","Уточнить цену/количество"))</x:f>
        <x:v>Цена учтена</x:v>
      </x:c>
      <x:c r="P458" s="10"/>
      <x:c r="Q458" s="18" t="str">
        <x:v>Бюджетная оценка автора</x:v>
      </x:c>
      <x:c r="R458" s="18" t="str"/>
    </x:row>
    <x:row r="459" ht="44" customHeight="1">
      <x:c r="A459" s="10" t="str">
        <x:v>A6.2</x:v>
      </x:c>
      <x:c r="B459" s="10" t="str">
        <x:v>A6</x:v>
      </x:c>
      <x:c r="C459" s="11" t="str">
        <x:v>Помещение</x:v>
      </x:c>
      <x:c r="D459" s="11" t="str">
        <x:v>Монтаж и измерения электрики</x:v>
      </x:c>
      <x:c r="E459" s="11" t="str">
        <x:v>Монтаж, проверка защит, заземления и нагрузочный тест</x:v>
      </x:c>
      <x:c r="F459" s="14" t="n">
        <x:v>1</x:v>
      </x:c>
      <x:c r="G459" s="3" t="str">
        <x:v>усл</x:v>
      </x:c>
      <x:c r="H459" s="15" t="n">
        <x:v>2500</x:v>
      </x:c>
      <x:c r="I459" s="15" t="n">
        <x:v>8000</x:v>
      </x:c>
      <x:c r="J459" s="16" t="n">
        <x:f>IF(AND(ISNUMBER(F459),ISNUMBER(H459)),F459*H459,"")</x:f>
        <x:v>2500</x:v>
      </x:c>
      <x:c r="K459" s="16" t="n">
        <x:f>IF(AND(ISNUMBER(F459),ISNUMBER(I459)),F459*I459,"")</x:f>
        <x:v>8000</x:v>
      </x:c>
      <x:c r="L459" s="11" t="str">
        <x:v>Купить</x:v>
      </x:c>
      <x:c r="M459" s="11" t="str"/>
      <x:c r="N459" s="11" t="str">
        <x:v>Бюджетная оценка на 03.10.2026. Источник подтверждает характеристики, а не цену.</x:v>
      </x:c>
      <x:c r="O459" s="11" t="str">
        <x:f>IF(C459="Опционально","Вне итога",IF(AND(ISNUMBER(F459),ISNUMBER(H459),ISNUMBER(I459),F459&gt;0,H459&gt;=0,I459&gt;=H459),"Цена учтена","Уточнить цену/количество"))</x:f>
        <x:v>Цена учтена</x:v>
      </x:c>
      <x:c r="P459" s="10"/>
      <x:c r="Q459" s="18" t="str">
        <x:v>Бюджетная оценка автора</x:v>
      </x:c>
      <x:c r="R459" s="18" t="str"/>
    </x:row>
    <x:row r="460" ht="44" customHeight="1">
      <x:c r="A460" s="10" t="str">
        <x:v>A6.2</x:v>
      </x:c>
      <x:c r="B460" s="10" t="str">
        <x:v>A6</x:v>
      </x:c>
      <x:c r="C460" s="11" t="str">
        <x:v>Помещение</x:v>
      </x:c>
      <x:c r="D460" s="11" t="str">
        <x:v>Доставка, разгрузка и занос</x:v>
      </x:c>
      <x:c r="E460" s="11" t="str">
        <x:v>Транспорт, такелаж, страховка перевозки</x:v>
      </x:c>
      <x:c r="F460" s="14" t="n">
        <x:v>1</x:v>
      </x:c>
      <x:c r="G460" s="3" t="str">
        <x:v>усл</x:v>
      </x:c>
      <x:c r="H460" s="15" t="n">
        <x:v>2000</x:v>
      </x:c>
      <x:c r="I460" s="15" t="n">
        <x:v>10000</x:v>
      </x:c>
      <x:c r="J460" s="16" t="n">
        <x:f>IF(AND(ISNUMBER(F460),ISNUMBER(H460)),F460*H460,"")</x:f>
        <x:v>2000</x:v>
      </x:c>
      <x:c r="K460" s="16" t="n">
        <x:f>IF(AND(ISNUMBER(F460),ISNUMBER(I460)),F460*I460,"")</x:f>
        <x:v>10000</x:v>
      </x:c>
      <x:c r="L460" s="11" t="str">
        <x:v>Купить</x:v>
      </x:c>
      <x:c r="M460" s="11" t="str">
        <x:v>Без импортной пошлины/НДС. Для тяжёлых серверов проверить маршрут заноса заранее.</x:v>
      </x:c>
      <x:c r="N460" s="11" t="str">
        <x:v>Бюджетная оценка на 03.10.2026. Источник подтверждает характеристики, а не цену.</x:v>
      </x:c>
      <x:c r="O460" s="11" t="str">
        <x:f>IF(C460="Опционально","Вне итога",IF(AND(ISNUMBER(F460),ISNUMBER(H460),ISNUMBER(I460),F460&gt;0,H460&gt;=0,I460&gt;=H460),"Цена учтена","Уточнить цену/количество"))</x:f>
        <x:v>Цена учтена</x:v>
      </x:c>
      <x:c r="P460" s="10"/>
      <x:c r="Q460" s="18" t="str">
        <x:v>Бюджетная оценка автора</x:v>
      </x:c>
      <x:c r="R460" s="18" t="str"/>
    </x:row>
    <x:row r="461" ht="44" customHeight="1">
      <x:c r="A461" s="10" t="str">
        <x:v>A6.2</x:v>
      </x:c>
      <x:c r="B461" s="10" t="str">
        <x:v>A6</x:v>
      </x:c>
      <x:c r="C461" s="11" t="str">
        <x:v>Опционально</x:v>
      </x:c>
      <x:c r="D461" s="11" t="str">
        <x:v>Резервная система охлаждения</x:v>
      </x:c>
      <x:c r="E461" s="11" t="str">
        <x:v>N+1 с автоматическим переключением, расчёт отдельно</x:v>
      </x:c>
      <x:c r="F461" s="14" t="n">
        <x:v>1</x:v>
      </x:c>
      <x:c r="G461" s="3" t="str">
        <x:v>к-т</x:v>
      </x:c>
      <x:c r="H461" s="15"/>
      <x:c r="I461" s="15"/>
      <x:c r="J461" s="16" t="str">
        <x:f>IF(AND(ISNUMBER(F461),ISNUMBER(H461)),F461*H461,"")</x:f>
      </x:c>
      <x:c r="K461" s="16" t="str">
        <x:f>IF(AND(ISNUMBER(F461),ISNUMBER(I461)),F461*I461,"")</x:f>
      </x:c>
      <x:c r="L461" s="11" t="str">
        <x:v>По проекту</x:v>
      </x:c>
      <x:c r="M461" s="11" t="str">
        <x:v>Нужна для непрерывной работы при отказе охлаждения. В базовом бюджете система останавливается безопасно.</x:v>
      </x:c>
      <x:c r="N461" s="11" t="str">
        <x:v>Без цены. Требуется отдельное предложение.</x:v>
      </x:c>
      <x:c r="O461" s="11" t="str">
        <x:f>IF(C461="Опционально","Вне итога",IF(AND(ISNUMBER(F461),ISNUMBER(H461),ISNUMBER(I461),F461&gt;0,H461&gt;=0,I461&gt;=H461),"Цена учтена","Уточнить цену/количество"))</x:f>
        <x:v>Вне итога</x:v>
      </x:c>
      <x:c r="P461" s="10"/>
      <x:c r="Q461" s="18" t="str">
        <x:v>Бюджетная оценка автора</x:v>
      </x:c>
      <x:c r="R461" s="18" t="str"/>
    </x:row>
    <x:row r="462" ht="44" customHeight="1">
      <x:c r="A462" s="10" t="str">
        <x:v>A6.2</x:v>
      </x:c>
      <x:c r="B462" s="10" t="str">
        <x:v>A6</x:v>
      </x:c>
      <x:c r="C462" s="11" t="str">
        <x:v>Опционально</x:v>
      </x:c>
      <x:c r="D462" s="11" t="str">
        <x:v>Генератор и переключение ввода</x:v>
      </x:c>
      <x:c r="E462" s="11" t="str">
        <x:v>Для длительных отключений, размер по проекту</x:v>
      </x:c>
      <x:c r="F462" s="14" t="n">
        <x:v>1</x:v>
      </x:c>
      <x:c r="G462" s="3" t="str">
        <x:v>к-т</x:v>
      </x:c>
      <x:c r="H462" s="15"/>
      <x:c r="I462" s="15"/>
      <x:c r="J462" s="16" t="str">
        <x:f>IF(AND(ISNUMBER(F462),ISNUMBER(H462)),F462*H462,"")</x:f>
      </x:c>
      <x:c r="K462" s="16" t="str">
        <x:f>IF(AND(ISNUMBER(F462),ISNUMBER(I462)),F462*I462,"")</x:f>
      </x:c>
      <x:c r="L462" s="11" t="str">
        <x:v>По проекту</x:v>
      </x:c>
      <x:c r="M462" s="11" t="str">
        <x:v>Не включён в базовую сумму. ИБП рассчитан на короткую автономность и завершение работы.</x:v>
      </x:c>
      <x:c r="N462" s="11" t="str">
        <x:v>Без цены. Требуется отдельное предложение.</x:v>
      </x:c>
      <x:c r="O462" s="11" t="str">
        <x:f>IF(C462="Опционально","Вне итога",IF(AND(ISNUMBER(F462),ISNUMBER(H462),ISNUMBER(I462),F462&gt;0,H462&gt;=0,I462&gt;=H462),"Цена учтена","Уточнить цену/количество"))</x:f>
        <x:v>Вне итога</x:v>
      </x:c>
      <x:c r="P462" s="10"/>
      <x:c r="Q462" s="18" t="str">
        <x:v>Бюджетная оценка автора</x:v>
      </x:c>
      <x:c r="R462" s="18" t="str"/>
    </x:row>
    <x:row r="463" ht="61" customHeight="1">
      <x:c r="A463" s="10" t="str">
        <x:v>A6.2</x:v>
      </x:c>
      <x:c r="B463" s="10" t="str">
        <x:v>A6</x:v>
      </x:c>
      <x:c r="C463" s="11" t="str">
        <x:v>Запуск</x:v>
      </x:c>
      <x:c r="D463" s="11" t="str">
        <x:v>Системное ПО</x:v>
      </x:c>
      <x:c r="E463" s="11" t="str">
        <x:v>Ubuntu, совместимая ROCm, RCCL, SGLang/vLLM</x:v>
      </x:c>
      <x:c r="F463" s="14" t="n">
        <x:v>1</x:v>
      </x:c>
      <x:c r="G463" s="3" t="str">
        <x:v>к-т</x:v>
      </x:c>
      <x:c r="H463" s="15" t="n">
        <x:v>0</x:v>
      </x:c>
      <x:c r="I463" s="15" t="n">
        <x:v>0</x:v>
      </x:c>
      <x:c r="J463" s="16" t="n">
        <x:f>IF(AND(ISNUMBER(F463),ISNUMBER(H463)),F463*H463,"")</x:f>
        <x:v>0</x:v>
      </x:c>
      <x:c r="K463" s="16" t="n">
        <x:f>IF(AND(ISNUMBER(F463),ISNUMBER(I463)),F463*I463,"")</x:f>
        <x:v>0</x:v>
      </x:c>
      <x:c r="L463" s="11" t="str">
        <x:v>Без оплаты лицензии</x:v>
      </x:c>
      <x:c r="M463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463" s="11" t="str">
        <x:v>Бюджетная оценка на 03.10.2026. Источник подтверждает характеристики, а не цену.</x:v>
      </x:c>
      <x:c r="O463" s="11" t="str">
        <x:f>IF(C463="Опционально","Вне итога",IF(AND(ISNUMBER(F463),ISNUMBER(H463),ISNUMBER(I463),F463&gt;0,H463&gt;=0,I463&gt;=H463),"Цена учтена","Уточнить цену/количество"))</x:f>
        <x:v>Цена учтена</x:v>
      </x:c>
      <x:c r="P463" s="10"/>
      <x:c r="Q463" s="18" t="str">
        <x:v>Moonshot: Kimi K3, модель</x:v>
      </x:c>
      <x:c r="R463" s="18" t="str">
        <x:v>https://huggingface.co/moonshotai/Kimi-K3</x:v>
      </x:c>
    </x:row>
    <x:row r="464" ht="44" customHeight="1">
      <x:c r="A464" s="10" t="str">
        <x:v>A6.2</x:v>
      </x:c>
      <x:c r="B464" s="10" t="str">
        <x:v>A6</x:v>
      </x:c>
      <x:c r="C464" s="11" t="str">
        <x:v>Запуск</x:v>
      </x:c>
      <x:c r="D464" s="11" t="str">
        <x:v>Установка и настройка оборудования</x:v>
      </x:c>
      <x:c r="E464" s="11" t="str">
        <x:v>Обновление firmware, ОС, драйверов, сеть, диски и мониторинг</x:v>
      </x:c>
      <x:c r="F464" s="14" t="n">
        <x:v>1</x:v>
      </x:c>
      <x:c r="G464" s="3" t="str">
        <x:v>усл</x:v>
      </x:c>
      <x:c r="H464" s="15" t="n">
        <x:v>3000</x:v>
      </x:c>
      <x:c r="I464" s="15" t="n">
        <x:v>12000</x:v>
      </x:c>
      <x:c r="J464" s="16" t="n">
        <x:f>IF(AND(ISNUMBER(F464),ISNUMBER(H464)),F464*H464,"")</x:f>
        <x:v>3000</x:v>
      </x:c>
      <x:c r="K464" s="16" t="n">
        <x:f>IF(AND(ISNUMBER(F464),ISNUMBER(I464)),F464*I464,"")</x:f>
        <x:v>12000</x:v>
      </x:c>
      <x:c r="L464" s="11" t="str">
        <x:v>Купить</x:v>
      </x:c>
      <x:c r="M464" s="11" t="str">
        <x:v>Фиксированная работа при покупке, без помесячного обслуживания.</x:v>
      </x:c>
      <x:c r="N464" s="11" t="str">
        <x:v>Бюджетная оценка на 03.10.2026. Источник подтверждает характеристики, а не цену.</x:v>
      </x:c>
      <x:c r="O464" s="11" t="str">
        <x:f>IF(C464="Опционально","Вне итога",IF(AND(ISNUMBER(F464),ISNUMBER(H464),ISNUMBER(I464),F464&gt;0,H464&gt;=0,I464&gt;=H464),"Цена учтена","Уточнить цену/количество"))</x:f>
        <x:v>Цена учтена</x:v>
      </x:c>
      <x:c r="P464" s="10"/>
      <x:c r="Q464" s="18" t="str">
        <x:v>Бюджетная оценка автора</x:v>
      </x:c>
      <x:c r="R464" s="18" t="str"/>
    </x:row>
    <x:row r="465" ht="44" customHeight="1">
      <x:c r="A465" s="10" t="str">
        <x:v>A6.2</x:v>
      </x:c>
      <x:c r="B465" s="10" t="str">
        <x:v>A6</x:v>
      </x:c>
      <x:c r="C465" s="11" t="str">
        <x:v>Запуск</x:v>
      </x:c>
      <x:c r="D465" s="11" t="str">
        <x:v>Загрузка и проверка модели</x:v>
      </x:c>
      <x:c r="E465" s="11" t="str">
        <x:v>Загрузка на локальные SSD, проверка файлов, подбор контекста, нагрузочный тест</x:v>
      </x:c>
      <x:c r="F465" s="14" t="n">
        <x:v>1</x:v>
      </x:c>
      <x:c r="G465" s="3" t="str">
        <x:v>усл</x:v>
      </x:c>
      <x:c r="H465" s="15" t="n">
        <x:v>3000</x:v>
      </x:c>
      <x:c r="I465" s="15" t="n">
        <x:v>12000</x:v>
      </x:c>
      <x:c r="J465" s="16" t="n">
        <x:f>IF(AND(ISNUMBER(F465),ISNUMBER(H465)),F465*H465,"")</x:f>
        <x:v>3000</x:v>
      </x:c>
      <x:c r="K465" s="16" t="n">
        <x:f>IF(AND(ISNUMBER(F465),ISNUMBER(I465)),F465*I465,"")</x:f>
        <x:v>12000</x:v>
      </x:c>
      <x:c r="L465" s="11" t="str">
        <x:v>Купить</x:v>
      </x:c>
      <x:c r="M465" s="11" t="str">
        <x:v>Проверить память, время первого ответа, токены/с, качество и восстановление после перезагрузки.</x:v>
      </x:c>
      <x:c r="N465" s="11" t="str">
        <x:v>Бюджетная оценка на 03.10.2026. Источник подтверждает характеристики, а не цену.</x:v>
      </x:c>
      <x:c r="O465" s="11" t="str">
        <x:f>IF(C465="Опционально","Вне итога",IF(AND(ISNUMBER(F465),ISNUMBER(H465),ISNUMBER(I465),F465&gt;0,H465&gt;=0,I465&gt;=H465),"Цена учтена","Уточнить цену/количество"))</x:f>
        <x:v>Цена учтена</x:v>
      </x:c>
      <x:c r="P465" s="10"/>
      <x:c r="Q465" s="18" t="str">
        <x:v>Бюджетная оценка автора</x:v>
      </x:c>
      <x:c r="R465" s="18" t="str"/>
    </x:row>
    <x:row r="466" ht="44" customHeight="1">
      <x:c r="A466" s="10" t="str">
        <x:v>A6.2</x:v>
      </x:c>
      <x:c r="B466" s="10" t="str">
        <x:v>A6</x:v>
      </x:c>
      <x:c r="C466" s="11" t="str">
        <x:v>Запуск</x:v>
      </x:c>
      <x:c r="D466" s="11" t="str">
        <x:v>Резервное копирование и документация</x:v>
      </x:c>
      <x:c r="E466" s="11" t="str">
        <x:v>Настроить копии, аварийное завершение и восстановление. Передать инструкцию</x:v>
      </x:c>
      <x:c r="F466" s="14" t="n">
        <x:v>1</x:v>
      </x:c>
      <x:c r="G466" s="3" t="str">
        <x:v>усл</x:v>
      </x:c>
      <x:c r="H466" s="15" t="n">
        <x:v>1500</x:v>
      </x:c>
      <x:c r="I466" s="15" t="n">
        <x:v>6000</x:v>
      </x:c>
      <x:c r="J466" s="16" t="n">
        <x:f>IF(AND(ISNUMBER(F466),ISNUMBER(H466)),F466*H466,"")</x:f>
        <x:v>1500</x:v>
      </x:c>
      <x:c r="K466" s="16" t="n">
        <x:f>IF(AND(ISNUMBER(F466),ISNUMBER(I466)),F466*I466,"")</x:f>
        <x:v>6000</x:v>
      </x:c>
      <x:c r="L466" s="11" t="str">
        <x:v>Купить</x:v>
      </x:c>
      <x:c r="M466" s="11" t="str"/>
      <x:c r="N466" s="11" t="str">
        <x:v>Бюджетная оценка на 03.10.2026. Источник подтверждает характеристики, а не цену.</x:v>
      </x:c>
      <x:c r="O466" s="11" t="str">
        <x:f>IF(C466="Опционально","Вне итога",IF(AND(ISNUMBER(F466),ISNUMBER(H466),ISNUMBER(I466),F466&gt;0,H466&gt;=0,I466&gt;=H466),"Цена учтена","Уточнить цену/количество"))</x:f>
        <x:v>Цена учтена</x:v>
      </x:c>
      <x:c r="P466" s="10"/>
      <x:c r="Q466" s="18" t="str">
        <x:v>Бюджетная оценка автора</x:v>
      </x:c>
      <x:c r="R466" s="18" t="str"/>
    </x:row>
    <x:row r="467" ht="44" customHeight="1">
      <x:c r="A467" s="10" t="str">
        <x:v>A6.2</x:v>
      </x:c>
      <x:c r="B467" s="10" t="str">
        <x:v>A6</x:v>
      </x:c>
      <x:c r="C467" s="11" t="str">
        <x:v>Запуск</x:v>
      </x:c>
      <x:c r="D467" s="11" t="str">
        <x:v>Резерв на адаптацию программы запуска</x:v>
      </x:c>
      <x:c r="E467" s="11" t="str">
        <x:v>Прототип распределения модели, совместимость kernels/обмена</x:v>
      </x:c>
      <x:c r="F467" s="14" t="n">
        <x:v>1</x:v>
      </x:c>
      <x:c r="G467" s="3" t="str">
        <x:v>резерв</x:v>
      </x:c>
      <x:c r="H467" s="15" t="n">
        <x:v>15000</x:v>
      </x:c>
      <x:c r="I467" s="15" t="n">
        <x:v>100000</x:v>
      </x:c>
      <x:c r="J467" s="16" t="n">
        <x:f>IF(AND(ISNUMBER(F467),ISNUMBER(H467)),F467*H467,"")</x:f>
        <x:v>15000</x:v>
      </x:c>
      <x:c r="K467" s="16" t="n">
        <x:f>IF(AND(ISNUMBER(F467),ISNUMBER(I467)),F467*I467,"")</x:f>
        <x:v>100000</x:v>
      </x:c>
      <x:c r="L467" s="11" t="str">
        <x:v>Резерв</x:v>
      </x:c>
      <x:c r="M467" s="11" t="str">
        <x:v>Плановая сумма для эксперимента. Успешный запуск K3 не гарантирован. Срок и полный бюджет разработки после прототипа.</x:v>
      </x:c>
      <x:c r="N467" s="11" t="str">
        <x:v>Бюджетная оценка на 03.10.2026. Источник подтверждает характеристики, а не цену.</x:v>
      </x:c>
      <x:c r="O467" s="11" t="str">
        <x:f>IF(C467="Опционально","Вне итога",IF(AND(ISNUMBER(F467),ISNUMBER(H467),ISNUMBER(I467),F467&gt;0,H467&gt;=0,I467&gt;=H467),"Цена учтена","Уточнить цену/количество"))</x:f>
        <x:v>Цена учтена</x:v>
      </x:c>
      <x:c r="P467" s="10"/>
      <x:c r="Q467" s="18" t="str">
        <x:v>Бюджетная оценка автора</x:v>
      </x:c>
      <x:c r="R467" s="18" t="str"/>
    </x:row>
    <x:row r="468" ht="44" customHeight="1">
      <x:c r="A468" s="10" t="str">
        <x:v>A7.1</x:v>
      </x:c>
      <x:c r="B468" s="10" t="str">
        <x:v>A7</x:v>
      </x:c>
      <x:c r="C468" s="11" t="str">
        <x:v>Оборудование</x:v>
      </x:c>
      <x:c r="D468" s="11" t="str">
        <x:v>Полный стоечный комплекс</x:v>
      </x:c>
      <x:c r="E468" s="11" t="str">
        <x:v>GB200, 72 ускорителя, все вычислительные/сетевые модули и внутренняя жидкостная часть</x:v>
      </x:c>
      <x:c r="F468" s="14" t="n">
        <x:v>1</x:v>
      </x:c>
      <x:c r="G468" s="3" t="str">
        <x:v>к-т</x:v>
      </x:c>
      <x:c r="H468" s="15" t="n">
        <x:v>3000000</x:v>
      </x:c>
      <x:c r="I468" s="15" t="n">
        <x:v>5500000</x:v>
      </x:c>
      <x:c r="J468" s="16" t="n">
        <x:f>IF(AND(ISNUMBER(F468),ISNUMBER(H468)),F468*H468,"")</x:f>
        <x:v>3000000</x:v>
      </x:c>
      <x:c r="K468" s="16" t="n">
        <x:f>IF(AND(ISNUMBER(F468),ISNUMBER(I468)),F468*I468,"")</x:f>
        <x:v>5500000</x:v>
      </x:c>
      <x:c r="L468" s="11" t="str">
        <x:v>Купить</x:v>
      </x:c>
      <x:c r="M468" s="11" t="str">
        <x:v>Цена бюджета целого OEM-комплекса, не подтверждённый прайс. Запросить полный состав и условия поставки.</x:v>
      </x:c>
      <x:c r="N468" s="11" t="str">
        <x:v>Бюджетная оценка на 03.10.2026. Источник подтверждает характеристики, а не цену.</x:v>
      </x:c>
      <x:c r="O468" s="11" t="str">
        <x:f>IF(C468="Опционально","Вне итога",IF(AND(ISNUMBER(F468),ISNUMBER(H468),ISNUMBER(I468),F468&gt;0,H468&gt;=0,I468&gt;=H468),"Цена учтена","Уточнить цену/количество"))</x:f>
        <x:v>Цена учтена</x:v>
      </x:c>
      <x:c r="P468" s="10"/>
      <x:c r="Q468" s="18" t="str">
        <x:v>NVIDIA: аппаратная часть DGX GB200/GB300</x:v>
      </x:c>
      <x:c r="R468" s="18" t="str">
        <x:v>https://docs.nvidia.com/dgx/dgxgb200-user-guide/hardware.html</x:v>
      </x:c>
    </x:row>
    <x:row r="469" ht="44" customHeight="1">
      <x:c r="A469" s="10" t="str">
        <x:v>A7.1</x:v>
      </x:c>
      <x:c r="B469" s="10" t="str">
        <x:v>A7</x:v>
      </x:c>
      <x:c r="C469" s="11" t="str">
        <x:v>Оборудование</x:v>
      </x:c>
      <x:c r="D469" s="11" t="str">
        <x:v>Ускорители</x:v>
      </x:c>
      <x:c r="E469" s="11" t="str">
        <x:v>72 GPU/MI455X, память каждого и суммарную полезную память подтвердить у OEM</x:v>
      </x:c>
      <x:c r="F469" s="14" t="n">
        <x:v>72</x:v>
      </x:c>
      <x:c r="G469" s="3" t="str">
        <x:v>шт</x:v>
      </x:c>
      <x:c r="H469" s="21" t="n">
        <x:v>0</x:v>
      </x:c>
      <x:c r="I469" s="21" t="n">
        <x:v>0</x:v>
      </x:c>
      <x:c r="J469" s="16" t="n">
        <x:f>IF(AND(ISNUMBER(F469),ISNUMBER(H469)),F469*H469,"")</x:f>
        <x:v>0</x:v>
      </x:c>
      <x:c r="K469" s="16" t="n">
        <x:f>IF(AND(ISNUMBER(F469),ISNUMBER(I469)),F469*I469,"")</x:f>
        <x:v>0</x:v>
      </x:c>
      <x:c r="L469" s="11" t="str">
        <x:v>В комплекте</x:v>
      </x:c>
      <x:c r="M469" s="11" t="str"/>
      <x:c r="N469" s="11" t="str">
        <x:v>Включено в цену основного комплекта. Доплата $0.</x:v>
      </x:c>
      <x:c r="O469" s="11" t="str">
        <x:f>IF(C469="Опционально","Вне итога",IF(AND(ISNUMBER(F469),ISNUMBER(H469),ISNUMBER(I469),F469&gt;0,H469&gt;=0,I469&gt;=H469),"Цена учтена","Уточнить цену/количество"))</x:f>
        <x:v>Цена учтена</x:v>
      </x:c>
      <x:c r="P469" s="10"/>
      <x:c r="Q469" s="18" t="str">
        <x:v>NVIDIA: аппаратная часть DGX GB200/GB300</x:v>
      </x:c>
      <x:c r="R469" s="18" t="str">
        <x:v>https://docs.nvidia.com/dgx/dgxgb200-user-guide/hardware.html</x:v>
      </x:c>
    </x:row>
    <x:row r="470" ht="44" customHeight="1">
      <x:c r="A470" s="10" t="str">
        <x:v>A7.1</x:v>
      </x:c>
      <x:c r="B470" s="10" t="str">
        <x:v>A7</x:v>
      </x:c>
      <x:c r="C470" s="11" t="str">
        <x:v>Оборудование</x:v>
      </x:c>
      <x:c r="D470" s="11" t="str">
        <x:v>Вычислительные лотки</x:v>
      </x:c>
      <x:c r="E470" s="11" t="str">
        <x:v>18 compute trays, по 2 Grace CPU и 4 GPU</x:v>
      </x:c>
      <x:c r="F470" s="14" t="n">
        <x:v>18</x:v>
      </x:c>
      <x:c r="G470" s="3" t="str">
        <x:v>шт</x:v>
      </x:c>
      <x:c r="H470" s="21" t="n">
        <x:v>0</x:v>
      </x:c>
      <x:c r="I470" s="21" t="n">
        <x:v>0</x:v>
      </x:c>
      <x:c r="J470" s="16" t="n">
        <x:f>IF(AND(ISNUMBER(F470),ISNUMBER(H470)),F470*H470,"")</x:f>
        <x:v>0</x:v>
      </x:c>
      <x:c r="K470" s="16" t="n">
        <x:f>IF(AND(ISNUMBER(F470),ISNUMBER(I470)),F470*I470,"")</x:f>
        <x:v>0</x:v>
      </x:c>
      <x:c r="L470" s="11" t="str">
        <x:v>В комплекте</x:v>
      </x:c>
      <x:c r="M470" s="11" t="str"/>
      <x:c r="N470" s="11" t="str">
        <x:v>Включено в цену основного комплекта. Доплата $0.</x:v>
      </x:c>
      <x:c r="O470" s="11" t="str">
        <x:f>IF(C470="Опционально","Вне итога",IF(AND(ISNUMBER(F470),ISNUMBER(H470),ISNUMBER(I470),F470&gt;0,H470&gt;=0,I470&gt;=H470),"Цена учтена","Уточнить цену/количество"))</x:f>
        <x:v>Цена учтена</x:v>
      </x:c>
      <x:c r="P470" s="10"/>
      <x:c r="Q470" s="18" t="str">
        <x:v>NVIDIA: аппаратная часть DGX GB200/GB300</x:v>
      </x:c>
      <x:c r="R470" s="18" t="str">
        <x:v>https://docs.nvidia.com/dgx/dgxgb200-user-guide/hardware.html</x:v>
      </x:c>
    </x:row>
    <x:row r="471" ht="44" customHeight="1">
      <x:c r="A471" s="10" t="str">
        <x:v>A7.1</x:v>
      </x:c>
      <x:c r="B471" s="10" t="str">
        <x:v>A7</x:v>
      </x:c>
      <x:c r="C471" s="11" t="str">
        <x:v>Оборудование</x:v>
      </x:c>
      <x:c r="D471" s="11" t="str">
        <x:v>Процессоры Grace</x:v>
      </x:c>
      <x:c r="E471" s="11" t="str">
        <x:v>2 на вычислительный лоток</x:v>
      </x:c>
      <x:c r="F471" s="14" t="n">
        <x:v>36</x:v>
      </x:c>
      <x:c r="G471" s="3" t="str">
        <x:v>шт</x:v>
      </x:c>
      <x:c r="H471" s="21" t="n">
        <x:v>0</x:v>
      </x:c>
      <x:c r="I471" s="21" t="n">
        <x:v>0</x:v>
      </x:c>
      <x:c r="J471" s="16" t="n">
        <x:f>IF(AND(ISNUMBER(F471),ISNUMBER(H471)),F471*H471,"")</x:f>
        <x:v>0</x:v>
      </x:c>
      <x:c r="K471" s="16" t="n">
        <x:f>IF(AND(ISNUMBER(F471),ISNUMBER(I471)),F471*I471,"")</x:f>
        <x:v>0</x:v>
      </x:c>
      <x:c r="L471" s="11" t="str">
        <x:v>В комплекте</x:v>
      </x:c>
      <x:c r="M471" s="11" t="str"/>
      <x:c r="N471" s="11" t="str">
        <x:v>Включено в цену основного комплекта. Доплата $0.</x:v>
      </x:c>
      <x:c r="O471" s="11" t="str">
        <x:f>IF(C471="Опционально","Вне итога",IF(AND(ISNUMBER(F471),ISNUMBER(H471),ISNUMBER(I471),F471&gt;0,H471&gt;=0,I471&gt;=H471),"Цена учтена","Уточнить цену/количество"))</x:f>
        <x:v>Цена учтена</x:v>
      </x:c>
      <x:c r="P471" s="10"/>
      <x:c r="Q471" s="18" t="str">
        <x:v>NVIDIA: аппаратная часть DGX GB200/GB300</x:v>
      </x:c>
      <x:c r="R471" s="18" t="str">
        <x:v>https://docs.nvidia.com/dgx/dgxgb200-user-guide/hardware.html</x:v>
      </x:c>
    </x:row>
    <x:row r="472" ht="44" customHeight="1">
      <x:c r="A472" s="10" t="str">
        <x:v>A7.1</x:v>
      </x:c>
      <x:c r="B472" s="10" t="str">
        <x:v>A7</x:v>
      </x:c>
      <x:c r="C472" s="11" t="str">
        <x:v>Оборудование</x:v>
      </x:c>
      <x:c r="D472" s="11" t="str">
        <x:v>NVLink-переключатели</x:v>
      </x:c>
      <x:c r="E472" s="11" t="str">
        <x:v>9 switch trays, внутренний NVLink и медная разводка</x:v>
      </x:c>
      <x:c r="F472" s="14" t="n">
        <x:v>9</x:v>
      </x:c>
      <x:c r="G472" s="3" t="str">
        <x:v>шт</x:v>
      </x:c>
      <x:c r="H472" s="21" t="n">
        <x:v>0</x:v>
      </x:c>
      <x:c r="I472" s="21" t="n">
        <x:v>0</x:v>
      </x:c>
      <x:c r="J472" s="16" t="n">
        <x:f>IF(AND(ISNUMBER(F472),ISNUMBER(H472)),F472*H472,"")</x:f>
        <x:v>0</x:v>
      </x:c>
      <x:c r="K472" s="16" t="n">
        <x:f>IF(AND(ISNUMBER(F472),ISNUMBER(I472)),F472*I472,"")</x:f>
        <x:v>0</x:v>
      </x:c>
      <x:c r="L472" s="11" t="str">
        <x:v>В комплекте</x:v>
      </x:c>
      <x:c r="M472" s="11" t="str"/>
      <x:c r="N472" s="11" t="str">
        <x:v>Включено в цену основного комплекта. Доплата $0.</x:v>
      </x:c>
      <x:c r="O472" s="11" t="str">
        <x:f>IF(C472="Опционально","Вне итога",IF(AND(ISNUMBER(F472),ISNUMBER(H472),ISNUMBER(I472),F472&gt;0,H472&gt;=0,I472&gt;=H472),"Цена учтена","Уточнить цену/количество"))</x:f>
        <x:v>Цена учтена</x:v>
      </x:c>
      <x:c r="P472" s="10"/>
      <x:c r="Q472" s="18" t="str">
        <x:v>NVIDIA: аппаратная часть DGX GB200/GB300</x:v>
      </x:c>
      <x:c r="R472" s="18" t="str">
        <x:v>https://docs.nvidia.com/dgx/dgxgb200-user-guide/hardware.html</x:v>
      </x:c>
    </x:row>
    <x:row r="473" ht="44" customHeight="1">
      <x:c r="A473" s="10" t="str">
        <x:v>A7.1</x:v>
      </x:c>
      <x:c r="B473" s="10" t="str">
        <x:v>A7</x:v>
      </x:c>
      <x:c r="C473" s="11" t="str">
        <x:v>Оборудование</x:v>
      </x:c>
      <x:c r="D473" s="11" t="str">
        <x:v>Загрузочные SSD</x:v>
      </x:c>
      <x:c r="E473" s="11" t="str">
        <x:v>18×1.92TB M.2, по 1 на вычислительный лоток</x:v>
      </x:c>
      <x:c r="F473" s="14" t="n">
        <x:v>18</x:v>
      </x:c>
      <x:c r="G473" s="3" t="str">
        <x:v>шт</x:v>
      </x:c>
      <x:c r="H473" s="21" t="n">
        <x:v>0</x:v>
      </x:c>
      <x:c r="I473" s="21" t="n">
        <x:v>0</x:v>
      </x:c>
      <x:c r="J473" s="16" t="n">
        <x:f>IF(AND(ISNUMBER(F473),ISNUMBER(H473)),F473*H473,"")</x:f>
        <x:v>0</x:v>
      </x:c>
      <x:c r="K473" s="16" t="n">
        <x:f>IF(AND(ISNUMBER(F473),ISNUMBER(I473)),F473*I473,"")</x:f>
        <x:v>0</x:v>
      </x:c>
      <x:c r="L473" s="11" t="str">
        <x:v>В комплекте</x:v>
      </x:c>
      <x:c r="M473" s="11" t="str"/>
      <x:c r="N473" s="11" t="str">
        <x:v>Включено в цену основного комплекта. Доплата $0.</x:v>
      </x:c>
      <x:c r="O473" s="11" t="str">
        <x:f>IF(C473="Опционально","Вне итога",IF(AND(ISNUMBER(F473),ISNUMBER(H473),ISNUMBER(I473),F473&gt;0,H473&gt;=0,I473&gt;=H473),"Цена учтена","Уточнить цену/количество"))</x:f>
        <x:v>Цена учтена</x:v>
      </x:c>
      <x:c r="P473" s="10"/>
      <x:c r="Q473" s="18" t="str">
        <x:v>NVIDIA: аппаратная часть DGX GB200/GB300</x:v>
      </x:c>
      <x:c r="R473" s="18" t="str">
        <x:v>https://docs.nvidia.com/dgx/dgxgb200-user-guide/hardware.html</x:v>
      </x:c>
    </x:row>
    <x:row r="474" ht="44" customHeight="1">
      <x:c r="A474" s="10" t="str">
        <x:v>A7.1</x:v>
      </x:c>
      <x:c r="B474" s="10" t="str">
        <x:v>A7</x:v>
      </x:c>
      <x:c r="C474" s="11" t="str">
        <x:v>Оборудование</x:v>
      </x:c>
      <x:c r="D474" s="11" t="str">
        <x:v>SSD данных</x:v>
      </x:c>
      <x:c r="E474" s="11" t="str">
        <x:v>72×3.84TB E1.S, по 4 на вычислительный лоток</x:v>
      </x:c>
      <x:c r="F474" s="14" t="n">
        <x:v>72</x:v>
      </x:c>
      <x:c r="G474" s="3" t="str">
        <x:v>шт</x:v>
      </x:c>
      <x:c r="H474" s="21" t="n">
        <x:v>0</x:v>
      </x:c>
      <x:c r="I474" s="21" t="n">
        <x:v>0</x:v>
      </x:c>
      <x:c r="J474" s="16" t="n">
        <x:f>IF(AND(ISNUMBER(F474),ISNUMBER(H474)),F474*H474,"")</x:f>
        <x:v>0</x:v>
      </x:c>
      <x:c r="K474" s="16" t="n">
        <x:f>IF(AND(ISNUMBER(F474),ISNUMBER(I474)),F474*I474,"")</x:f>
        <x:v>0</x:v>
      </x:c>
      <x:c r="L474" s="11" t="str">
        <x:v>В комплекте</x:v>
      </x:c>
      <x:c r="M474" s="11" t="str"/>
      <x:c r="N474" s="11" t="str">
        <x:v>Включено в цену основного комплекта. Доплата $0.</x:v>
      </x:c>
      <x:c r="O474" s="11" t="str">
        <x:f>IF(C474="Опционально","Вне итога",IF(AND(ISNUMBER(F474),ISNUMBER(H474),ISNUMBER(I474),F474&gt;0,H474&gt;=0,I474&gt;=H474),"Цена учтена","Уточнить цену/количество"))</x:f>
        <x:v>Цена учтена</x:v>
      </x:c>
      <x:c r="P474" s="10"/>
      <x:c r="Q474" s="18" t="str">
        <x:v>NVIDIA: аппаратная часть DGX GB200/GB300</x:v>
      </x:c>
      <x:c r="R474" s="18" t="str">
        <x:v>https://docs.nvidia.com/dgx/dgxgb200-user-guide/hardware.html</x:v>
      </x:c>
    </x:row>
    <x:row r="475" ht="44" customHeight="1">
      <x:c r="A475" s="10" t="str">
        <x:v>A7.1</x:v>
      </x:c>
      <x:c r="B475" s="10" t="str">
        <x:v>A7</x:v>
      </x:c>
      <x:c r="C475" s="11" t="str">
        <x:v>Оборудование</x:v>
      </x:c>
      <x:c r="D475" s="11" t="str">
        <x:v>Стойка комплекса и силовые полки</x:v>
      </x:c>
      <x:c r="E475" s="11" t="str">
        <x:v>Оригинальная стойка, busbar, силовые полки, внутренние шнуры</x:v>
      </x:c>
      <x:c r="F475" s="14" t="n">
        <x:v>1</x:v>
      </x:c>
      <x:c r="G475" s="3" t="str">
        <x:v>к-т</x:v>
      </x:c>
      <x:c r="H475" s="21" t="n">
        <x:v>0</x:v>
      </x:c>
      <x:c r="I475" s="21" t="n">
        <x:v>0</x:v>
      </x:c>
      <x:c r="J475" s="16" t="n">
        <x:f>IF(AND(ISNUMBER(F475),ISNUMBER(H475)),F475*H475,"")</x:f>
        <x:v>0</x:v>
      </x:c>
      <x:c r="K475" s="16" t="n">
        <x:f>IF(AND(ISNUMBER(F475),ISNUMBER(I475)),F475*I475,"")</x:f>
        <x:v>0</x:v>
      </x:c>
      <x:c r="L475" s="11" t="str">
        <x:v>В комплекте</x:v>
      </x:c>
      <x:c r="M475" s="11" t="str"/>
      <x:c r="N475" s="11" t="str">
        <x:v>Включено в цену основного комплекта. Доплата $0.</x:v>
      </x:c>
      <x:c r="O475" s="11" t="str">
        <x:f>IF(C475="Опционально","Вне итога",IF(AND(ISNUMBER(F475),ISNUMBER(H475),ISNUMBER(I475),F475&gt;0,H475&gt;=0,I475&gt;=H475),"Цена учтена","Уточнить цену/количество"))</x:f>
        <x:v>Цена учтена</x:v>
      </x:c>
      <x:c r="P475" s="10"/>
      <x:c r="Q475" s="18" t="str">
        <x:v>NVIDIA: аппаратная часть DGX GB200/GB300</x:v>
      </x:c>
      <x:c r="R475" s="18" t="str">
        <x:v>https://docs.nvidia.com/dgx/dgxgb200-user-guide/hardware.html</x:v>
      </x:c>
    </x:row>
    <x:row r="476" ht="44" customHeight="1">
      <x:c r="A476" s="10" t="str">
        <x:v>A7.1</x:v>
      </x:c>
      <x:c r="B476" s="10" t="str">
        <x:v>A7</x:v>
      </x:c>
      <x:c r="C476" s="11" t="str">
        <x:v>Оборудование</x:v>
      </x:c>
      <x:c r="D476" s="11" t="str">
        <x:v>Коллекторы и холодные пластины</x:v>
      </x:c>
      <x:c r="E476" s="11" t="str">
        <x:v>Внутренняя жидкостная часть по OEM, внешний CDU отдельно</x:v>
      </x:c>
      <x:c r="F476" s="14" t="n">
        <x:v>1</x:v>
      </x:c>
      <x:c r="G476" s="3" t="str">
        <x:v>к-т</x:v>
      </x:c>
      <x:c r="H476" s="21" t="n">
        <x:v>0</x:v>
      </x:c>
      <x:c r="I476" s="21" t="n">
        <x:v>0</x:v>
      </x:c>
      <x:c r="J476" s="16" t="n">
        <x:f>IF(AND(ISNUMBER(F476),ISNUMBER(H476)),F476*H476,"")</x:f>
        <x:v>0</x:v>
      </x:c>
      <x:c r="K476" s="16" t="n">
        <x:f>IF(AND(ISNUMBER(F476),ISNUMBER(I476)),F476*I476,"")</x:f>
        <x:v>0</x:v>
      </x:c>
      <x:c r="L476" s="11" t="str">
        <x:v>В комплекте</x:v>
      </x:c>
      <x:c r="M476" s="11" t="str"/>
      <x:c r="N476" s="11" t="str">
        <x:v>Включено в цену основного комплекта. Доплата $0.</x:v>
      </x:c>
      <x:c r="O476" s="11" t="str">
        <x:f>IF(C476="Опционально","Вне итога",IF(AND(ISNUMBER(F476),ISNUMBER(H476),ISNUMBER(I476),F476&gt;0,H476&gt;=0,I476&gt;=H476),"Цена учтена","Уточнить цену/количество"))</x:f>
        <x:v>Цена учтена</x:v>
      </x:c>
      <x:c r="P476" s="10"/>
      <x:c r="Q476" s="18" t="str">
        <x:v>NVIDIA: аппаратная часть DGX GB200/GB300</x:v>
      </x:c>
      <x:c r="R476" s="18" t="str">
        <x:v>https://docs.nvidia.com/dgx/dgxgb200-user-guide/hardware.html</x:v>
      </x:c>
    </x:row>
    <x:row r="477" ht="44" customHeight="1">
      <x:c r="A477" s="10" t="str">
        <x:v>A7.1</x:v>
      </x:c>
      <x:c r="B477" s="10" t="str">
        <x:v>A7</x:v>
      </x:c>
      <x:c r="C477" s="11" t="str">
        <x:v>Оборудование</x:v>
      </x:c>
      <x:c r="D477" s="11" t="str">
        <x:v>Сетевые адаптеры внутри комплекса</x:v>
      </x:c>
      <x:c r="E477" s="11" t="str">
        <x:v>Вычислительная сеть, хранение, управление и BMC, по OEM</x:v>
      </x:c>
      <x:c r="F477" s="14" t="n">
        <x:v>1</x:v>
      </x:c>
      <x:c r="G477" s="3" t="str">
        <x:v>к-т</x:v>
      </x:c>
      <x:c r="H477" s="21" t="n">
        <x:v>0</x:v>
      </x:c>
      <x:c r="I477" s="21" t="n">
        <x:v>0</x:v>
      </x:c>
      <x:c r="J477" s="16" t="n">
        <x:f>IF(AND(ISNUMBER(F477),ISNUMBER(H477)),F477*H477,"")</x:f>
        <x:v>0</x:v>
      </x:c>
      <x:c r="K477" s="16" t="n">
        <x:f>IF(AND(ISNUMBER(F477),ISNUMBER(I477)),F477*I477,"")</x:f>
        <x:v>0</x:v>
      </x:c>
      <x:c r="L477" s="11" t="str">
        <x:v>В комплекте</x:v>
      </x:c>
      <x:c r="M477" s="11" t="str"/>
      <x:c r="N477" s="11" t="str">
        <x:v>Включено в цену основного комплекта. Доплата $0.</x:v>
      </x:c>
      <x:c r="O477" s="11" t="str">
        <x:f>IF(C477="Опционально","Вне итога",IF(AND(ISNUMBER(F477),ISNUMBER(H477),ISNUMBER(I477),F477&gt;0,H477&gt;=0,I477&gt;=H477),"Цена учтена","Уточнить цену/количество"))</x:f>
        <x:v>Цена учтена</x:v>
      </x:c>
      <x:c r="P477" s="10"/>
      <x:c r="Q477" s="18" t="str">
        <x:v>NVIDIA: аппаратная часть DGX GB200/GB300</x:v>
      </x:c>
      <x:c r="R477" s="18" t="str">
        <x:v>https://docs.nvidia.com/dgx/dgxgb200-user-guide/hardware.html</x:v>
      </x:c>
    </x:row>
    <x:row r="478" ht="44" customHeight="1">
      <x:c r="A478" s="10" t="str">
        <x:v>A7.1</x:v>
      </x:c>
      <x:c r="B478" s="10" t="str">
        <x:v>A7</x:v>
      </x:c>
      <x:c r="C478" s="11" t="str">
        <x:v>Оборудование</x:v>
      </x:c>
      <x:c r="D478" s="11" t="str">
        <x:v>Внешняя высокоскоростная сеть</x:v>
      </x:c>
      <x:c r="E478" s="11" t="str">
        <x:v>Коммутатор/маршрутизатор fabric и согласованный комплект оптики/кабелей OEM</x:v>
      </x:c>
      <x:c r="F478" s="14" t="n">
        <x:v>1</x:v>
      </x:c>
      <x:c r="G478" s="3" t="str">
        <x:v>к-т</x:v>
      </x:c>
      <x:c r="H478" s="15" t="n">
        <x:v>80000</x:v>
      </x:c>
      <x:c r="I478" s="15" t="n">
        <x:v>220000</x:v>
      </x:c>
      <x:c r="J478" s="16" t="n">
        <x:f>IF(AND(ISNUMBER(F478),ISNUMBER(H478)),F478*H478,"")</x:f>
        <x:v>80000</x:v>
      </x:c>
      <x:c r="K478" s="16" t="n">
        <x:f>IF(AND(ISNUMBER(F478),ISNUMBER(I478)),F478*I478,"")</x:f>
        <x:v>220000</x:v>
      </x:c>
      <x:c r="L478" s="11" t="str">
        <x:v>Купить</x:v>
      </x:c>
      <x:c r="M478" s="11" t="str">
        <x:v>Количество портов и разъёмы по архитектуре OEM. Для единого NVLink-домена внешняя сеть не заменяет внутренний NVLink.</x:v>
      </x:c>
      <x:c r="N478" s="11" t="str">
        <x:v>Бюджетная оценка на 03.10.2026. Источник подтверждает характеристики, а не цену.</x:v>
      </x:c>
      <x:c r="O478" s="11" t="str">
        <x:f>IF(C478="Опционально","Вне итога",IF(AND(ISNUMBER(F478),ISNUMBER(H478),ISNUMBER(I478),F478&gt;0,H478&gt;=0,I478&gt;=H478),"Цена учтена","Уточнить цену/количество"))</x:f>
        <x:v>Цена учтена</x:v>
      </x:c>
      <x:c r="P478" s="10"/>
      <x:c r="Q478" s="18" t="str">
        <x:v>Бюджетная оценка автора</x:v>
      </x:c>
      <x:c r="R478" s="18" t="str"/>
    </x:row>
    <x:row r="479" ht="44" customHeight="1">
      <x:c r="A479" s="10" t="str">
        <x:v>A7.1</x:v>
      </x:c>
      <x:c r="B479" s="10" t="str">
        <x:v>A7</x:v>
      </x:c>
      <x:c r="C479" s="11" t="str">
        <x:v>Оборудование</x:v>
      </x:c>
      <x:c r="D479" s="11" t="str">
        <x:v>Коммутатор обычной сети</x:v>
      </x:c>
      <x:c r="E479" s="11" t="str">
        <x:v>8×RJ45 1/2.5/5/10GbE, управляемый. При &gt;6 узлах: 24 порта</x:v>
      </x:c>
      <x:c r="F479" s="14" t="n">
        <x:v>1</x:v>
      </x:c>
      <x:c r="G479" s="3" t="str">
        <x:v>шт</x:v>
      </x:c>
      <x:c r="H479" s="15" t="n">
        <x:v>650</x:v>
      </x:c>
      <x:c r="I479" s="15" t="n">
        <x:v>1600</x:v>
      </x:c>
      <x:c r="J479" s="16" t="n">
        <x:f>IF(AND(ISNUMBER(F479),ISNUMBER(H479)),F479*H479,"")</x:f>
        <x:v>650</x:v>
      </x:c>
      <x:c r="K479" s="16" t="n">
        <x:f>IF(AND(ISNUMBER(F479),ISNUMBER(I479)),F479*I479,"")</x:f>
        <x:v>1600</x:v>
      </x:c>
      <x:c r="L479" s="11" t="str">
        <x:v>Купить</x:v>
      </x:c>
      <x:c r="M479" s="11" t="str">
        <x:v>Управление, загрузка файлов, резервные копии. Использовать Ethernet ОС, а не BMC.</x:v>
      </x:c>
      <x:c r="N479" s="11" t="str">
        <x:v>Бюджетная оценка на 03.10.2026. Источник подтверждает характеристики, а не цену.</x:v>
      </x:c>
      <x:c r="O479" s="11" t="str">
        <x:f>IF(C479="Опционально","Вне итога",IF(AND(ISNUMBER(F479),ISNUMBER(H479),ISNUMBER(I479),F479&gt;0,H479&gt;=0,I479&gt;=H479),"Цена учтена","Уточнить цену/количество"))</x:f>
        <x:v>Цена учтена</x:v>
      </x:c>
      <x:c r="P479" s="10"/>
      <x:c r="Q479" s="18" t="str">
        <x:v>Бюджетная оценка автора</x:v>
      </x:c>
      <x:c r="R479" s="18" t="str"/>
    </x:row>
    <x:row r="480" ht="44" customHeight="1">
      <x:c r="A480" s="10" t="str">
        <x:v>A7.1</x:v>
      </x:c>
      <x:c r="B480" s="10" t="str">
        <x:v>A7</x:v>
      </x:c>
      <x:c r="C480" s="11" t="str">
        <x:v>Оборудование</x:v>
      </x:c>
      <x:c r="D480" s="11" t="str">
        <x:v>Сетевой шлюз</x:v>
      </x:c>
      <x:c r="E480" s="11" t="str">
        <x:v>Проводной маршрутизатор с межсетевым экраном, ≥1GbE</x:v>
      </x:c>
      <x:c r="F480" s="14" t="n">
        <x:v>1</x:v>
      </x:c>
      <x:c r="G480" s="3" t="str">
        <x:v>шт</x:v>
      </x:c>
      <x:c r="H480" s="15" t="n">
        <x:v>150</x:v>
      </x:c>
      <x:c r="I480" s="15" t="n">
        <x:v>500</x:v>
      </x:c>
      <x:c r="J480" s="16" t="n">
        <x:f>IF(AND(ISNUMBER(F480),ISNUMBER(H480)),F480*H480,"")</x:f>
        <x:v>150</x:v>
      </x:c>
      <x:c r="K480" s="16" t="n">
        <x:f>IF(AND(ISNUMBER(F480),ISNUMBER(I480)),F480*I480,"")</x:f>
        <x:v>500</x:v>
      </x:c>
      <x:c r="L480" s="11" t="str">
        <x:v>Купить</x:v>
      </x:c>
      <x:c r="M480" s="11" t="str">
        <x:v>Подключение к локальной сети. Плата за связь не включена.</x:v>
      </x:c>
      <x:c r="N480" s="11" t="str">
        <x:v>Бюджетная оценка на 03.10.2026. Источник подтверждает характеристики, а не цену.</x:v>
      </x:c>
      <x:c r="O480" s="11" t="str">
        <x:f>IF(C480="Опционально","Вне итога",IF(AND(ISNUMBER(F480),ISNUMBER(H480),ISNUMBER(I480),F480&gt;0,H480&gt;=0,I480&gt;=H480),"Цена учтена","Уточнить цену/количество"))</x:f>
        <x:v>Цена учтена</x:v>
      </x:c>
      <x:c r="P480" s="10"/>
      <x:c r="Q480" s="18" t="str">
        <x:v>Бюджетная оценка автора</x:v>
      </x:c>
      <x:c r="R480" s="18" t="str"/>
    </x:row>
    <x:row r="481" ht="44" customHeight="1">
      <x:c r="A481" s="10" t="str">
        <x:v>A7.1</x:v>
      </x:c>
      <x:c r="B481" s="10" t="str">
        <x:v>A7</x:v>
      </x:c>
      <x:c r="C481" s="11" t="str">
        <x:v>Оборудование</x:v>
      </x:c>
      <x:c r="D481" s="11" t="str">
        <x:v>Резервное хранилище</x:v>
      </x:c>
      <x:c r="E481" s="11" t="str">
        <x:v>NAS 4 отсека, 10GbE, RAM ≥16GB, диски отдельно</x:v>
      </x:c>
      <x:c r="F481" s="14" t="n">
        <x:v>1</x:v>
      </x:c>
      <x:c r="G481" s="3" t="str">
        <x:v>шт</x:v>
      </x:c>
      <x:c r="H481" s="15" t="n">
        <x:v>1100</x:v>
      </x:c>
      <x:c r="I481" s="15" t="n">
        <x:v>2600</x:v>
      </x:c>
      <x:c r="J481" s="16" t="n">
        <x:f>IF(AND(ISNUMBER(F481),ISNUMBER(H481)),F481*H481,"")</x:f>
        <x:v>1100</x:v>
      </x:c>
      <x:c r="K481" s="16" t="n">
        <x:f>IF(AND(ISNUMBER(F481),ISNUMBER(I481)),F481*I481,"")</x:f>
        <x:v>2600</x:v>
      </x:c>
      <x:c r="L481" s="11" t="str">
        <x:v>Купить</x:v>
      </x:c>
      <x:c r="M481" s="11" t="str">
        <x:v>Копии настроек, данных и контрольных точек. Основной сервер не считается резервной копией.</x:v>
      </x:c>
      <x:c r="N481" s="11" t="str">
        <x:v>Бюджетная оценка на 03.10.2026. Источник подтверждает характеристики, а не цену.</x:v>
      </x:c>
      <x:c r="O481" s="11" t="str">
        <x:f>IF(C481="Опционально","Вне итога",IF(AND(ISNUMBER(F481),ISNUMBER(H481),ISNUMBER(I481),F481&gt;0,H481&gt;=0,I481&gt;=H481),"Цена учтена","Уточнить цену/количество"))</x:f>
        <x:v>Цена учтена</x:v>
      </x:c>
      <x:c r="P481" s="10"/>
      <x:c r="Q481" s="18" t="str">
        <x:v>Бюджетная оценка автора</x:v>
      </x:c>
      <x:c r="R481" s="18" t="str"/>
    </x:row>
    <x:row r="482" ht="44" customHeight="1">
      <x:c r="A482" s="10" t="str">
        <x:v>A7.1</x:v>
      </x:c>
      <x:c r="B482" s="10" t="str">
        <x:v>A7</x:v>
      </x:c>
      <x:c r="C482" s="11" t="str">
        <x:v>Оборудование</x:v>
      </x:c>
      <x:c r="D482" s="11" t="str">
        <x:v>Диски резервного хранилища</x:v>
      </x:c>
      <x:c r="E482" s="11" t="str">
        <x:v>4×12TB NAS/enterprise HDD. RAID6: около 24TB до форматирования</x:v>
      </x:c>
      <x:c r="F482" s="14" t="n">
        <x:v>4</x:v>
      </x:c>
      <x:c r="G482" s="3" t="str">
        <x:v>шт</x:v>
      </x:c>
      <x:c r="H482" s="15" t="n">
        <x:v>250</x:v>
      </x:c>
      <x:c r="I482" s="15" t="n">
        <x:v>430</x:v>
      </x:c>
      <x:c r="J482" s="16" t="n">
        <x:f>IF(AND(ISNUMBER(F482),ISNUMBER(H482)),F482*H482,"")</x:f>
        <x:v>1000</x:v>
      </x:c>
      <x:c r="K482" s="16" t="n">
        <x:f>IF(AND(ISNUMBER(F482),ISNUMBER(I482)),F482*I482,"")</x:f>
        <x:v>1720</x:v>
      </x:c>
      <x:c r="L482" s="11" t="str">
        <x:v>Купить</x:v>
      </x:c>
      <x:c r="M482" s="11" t="str">
        <x:v>Цена каждого диска. Один дополнительный запасной диск указан отдельно.</x:v>
      </x:c>
      <x:c r="N482" s="11" t="str">
        <x:v>Бюджетная оценка на 03.10.2026. Источник подтверждает характеристики, а не цену.</x:v>
      </x:c>
      <x:c r="O482" s="11" t="str">
        <x:f>IF(C482="Опционально","Вне итога",IF(AND(ISNUMBER(F482),ISNUMBER(H482),ISNUMBER(I482),F482&gt;0,H482&gt;=0,I482&gt;=H482),"Цена учтена","Уточнить цену/количество"))</x:f>
        <x:v>Цена учтена</x:v>
      </x:c>
      <x:c r="P482" s="10"/>
      <x:c r="Q482" s="18" t="str">
        <x:v>Бюджетная оценка автора</x:v>
      </x:c>
      <x:c r="R482" s="18" t="str"/>
    </x:row>
    <x:row r="483" ht="44" customHeight="1">
      <x:c r="A483" s="10" t="str">
        <x:v>A7.1</x:v>
      </x:c>
      <x:c r="B483" s="10" t="str">
        <x:v>A7</x:v>
      </x:c>
      <x:c r="C483" s="11" t="str">
        <x:v>Оборудование</x:v>
      </x:c>
      <x:c r="D483" s="11" t="str">
        <x:v>Запасной диск NAS</x:v>
      </x:c>
      <x:c r="E483" s="11" t="str">
        <x:v>12TB той же совместимой серии</x:v>
      </x:c>
      <x:c r="F483" s="14" t="n">
        <x:v>1</x:v>
      </x:c>
      <x:c r="G483" s="3" t="str">
        <x:v>шт</x:v>
      </x:c>
      <x:c r="H483" s="15" t="n">
        <x:v>250</x:v>
      </x:c>
      <x:c r="I483" s="15" t="n">
        <x:v>430</x:v>
      </x:c>
      <x:c r="J483" s="16" t="n">
        <x:f>IF(AND(ISNUMBER(F483),ISNUMBER(H483)),F483*H483,"")</x:f>
        <x:v>250</x:v>
      </x:c>
      <x:c r="K483" s="16" t="n">
        <x:f>IF(AND(ISNUMBER(F483),ISNUMBER(I483)),F483*I483,"")</x:f>
        <x:v>430</x:v>
      </x:c>
      <x:c r="L483" s="11" t="str">
        <x:v>Купить</x:v>
      </x:c>
      <x:c r="M483" s="11" t="str">
        <x:v>Быстрая замена отказавшего диска.</x:v>
      </x:c>
      <x:c r="N483" s="11" t="str">
        <x:v>Бюджетная оценка на 03.10.2026. Источник подтверждает характеристики, а не цену.</x:v>
      </x:c>
      <x:c r="O483" s="11" t="str">
        <x:f>IF(C483="Опционально","Вне итога",IF(AND(ISNUMBER(F483),ISNUMBER(H483),ISNUMBER(I483),F483&gt;0,H483&gt;=0,I483&gt;=H483),"Цена учтена","Уточнить цену/количество"))</x:f>
        <x:v>Цена учтена</x:v>
      </x:c>
      <x:c r="P483" s="10"/>
      <x:c r="Q483" s="18" t="str">
        <x:v>Бюджетная оценка автора</x:v>
      </x:c>
      <x:c r="R483" s="18" t="str"/>
    </x:row>
    <x:row r="484" ht="44" customHeight="1">
      <x:c r="A484" s="10" t="str">
        <x:v>A7.1</x:v>
      </x:c>
      <x:c r="B484" s="10" t="str">
        <x:v>A7</x:v>
      </x:c>
      <x:c r="C484" s="11" t="str">
        <x:v>Оборудование</x:v>
      </x:c>
      <x:c r="D484" s="11" t="str">
        <x:v>Рабочее место администратора</x:v>
      </x:c>
      <x:c r="E484" s="11" t="str">
        <x:v>Мини-ПК 16GB RAM, SSD 512GB, Ethernet</x:v>
      </x:c>
      <x:c r="F484" s="14" t="n">
        <x:v>1</x:v>
      </x:c>
      <x:c r="G484" s="3" t="str">
        <x:v>шт</x:v>
      </x:c>
      <x:c r="H484" s="15" t="n">
        <x:v>400</x:v>
      </x:c>
      <x:c r="I484" s="15" t="n">
        <x:v>800</x:v>
      </x:c>
      <x:c r="J484" s="16" t="n">
        <x:f>IF(AND(ISNUMBER(F484),ISNUMBER(H484)),F484*H484,"")</x:f>
        <x:v>400</x:v>
      </x:c>
      <x:c r="K484" s="16" t="n">
        <x:f>IF(AND(ISNUMBER(F484),ISNUMBER(I484)),F484*I484,"")</x:f>
        <x:v>800</x:v>
      </x:c>
      <x:c r="L484" s="11" t="str">
        <x:v>Купить</x:v>
      </x:c>
      <x:c r="M484" s="11" t="str">
        <x:v>Настройка и управление системой. Для Mac можно использовать один узел вместо отдельного ПК.</x:v>
      </x:c>
      <x:c r="N484" s="11" t="str">
        <x:v>Бюджетная оценка на 03.10.2026. Источник подтверждает характеристики, а не цену.</x:v>
      </x:c>
      <x:c r="O484" s="11" t="str">
        <x:f>IF(C484="Опционально","Вне итога",IF(AND(ISNUMBER(F484),ISNUMBER(H484),ISNUMBER(I484),F484&gt;0,H484&gt;=0,I484&gt;=H484),"Цена учтена","Уточнить цену/количество"))</x:f>
        <x:v>Цена учтена</x:v>
      </x:c>
      <x:c r="P484" s="10"/>
      <x:c r="Q484" s="18" t="str">
        <x:v>Бюджетная оценка автора</x:v>
      </x:c>
      <x:c r="R484" s="18" t="str"/>
    </x:row>
    <x:row r="485" ht="44" customHeight="1">
      <x:c r="A485" s="10" t="str">
        <x:v>A7.1</x:v>
      </x:c>
      <x:c r="B485" s="10" t="str">
        <x:v>A7</x:v>
      </x:c>
      <x:c r="C485" s="11" t="str">
        <x:v>Оборудование</x:v>
      </x:c>
      <x:c r="D485" s="11" t="str">
        <x:v>Монитор</x:v>
      </x:c>
      <x:c r="E485" s="11" t="str">
        <x:v>27 дюймов, HDMI/DisplayPort</x:v>
      </x:c>
      <x:c r="F485" s="14" t="n">
        <x:v>1</x:v>
      </x:c>
      <x:c r="G485" s="3" t="str">
        <x:v>шт</x:v>
      </x:c>
      <x:c r="H485" s="15" t="n">
        <x:v>160</x:v>
      </x:c>
      <x:c r="I485" s="15" t="n">
        <x:v>320</x:v>
      </x:c>
      <x:c r="J485" s="16" t="n">
        <x:f>IF(AND(ISNUMBER(F485),ISNUMBER(H485)),F485*H485,"")</x:f>
        <x:v>160</x:v>
      </x:c>
      <x:c r="K485" s="16" t="n">
        <x:f>IF(AND(ISNUMBER(F485),ISNUMBER(I485)),F485*I485,"")</x:f>
        <x:v>320</x:v>
      </x:c>
      <x:c r="L485" s="11" t="str">
        <x:v>Купить</x:v>
      </x:c>
      <x:c r="M485" s="11" t="str"/>
      <x:c r="N485" s="11" t="str">
        <x:v>Бюджетная оценка на 03.10.2026. Источник подтверждает характеристики, а не цену.</x:v>
      </x:c>
      <x:c r="O485" s="11" t="str">
        <x:f>IF(C485="Опционально","Вне итога",IF(AND(ISNUMBER(F485),ISNUMBER(H485),ISNUMBER(I485),F485&gt;0,H485&gt;=0,I485&gt;=H485),"Цена учтена","Уточнить цену/количество"))</x:f>
        <x:v>Цена учтена</x:v>
      </x:c>
      <x:c r="P485" s="10"/>
      <x:c r="Q485" s="18" t="str">
        <x:v>Бюджетная оценка автора</x:v>
      </x:c>
      <x:c r="R485" s="18" t="str"/>
    </x:row>
    <x:row r="486" ht="44" customHeight="1">
      <x:c r="A486" s="10" t="str">
        <x:v>A7.1</x:v>
      </x:c>
      <x:c r="B486" s="10" t="str">
        <x:v>A7</x:v>
      </x:c>
      <x:c r="C486" s="11" t="str">
        <x:v>Оборудование</x:v>
      </x:c>
      <x:c r="D486" s="11" t="str">
        <x:v>Клавиатура и мышь</x:v>
      </x:c>
      <x:c r="E486" s="11" t="str">
        <x:v>Проводные USB</x:v>
      </x:c>
      <x:c r="F486" s="14" t="n">
        <x:v>1</x:v>
      </x:c>
      <x:c r="G486" s="3" t="str">
        <x:v>к-т</x:v>
      </x:c>
      <x:c r="H486" s="15" t="n">
        <x:v>30</x:v>
      </x:c>
      <x:c r="I486" s="15" t="n">
        <x:v>70</x:v>
      </x:c>
      <x:c r="J486" s="16" t="n">
        <x:f>IF(AND(ISNUMBER(F486),ISNUMBER(H486)),F486*H486,"")</x:f>
        <x:v>30</x:v>
      </x:c>
      <x:c r="K486" s="16" t="n">
        <x:f>IF(AND(ISNUMBER(F486),ISNUMBER(I486)),F486*I486,"")</x:f>
        <x:v>70</x:v>
      </x:c>
      <x:c r="L486" s="11" t="str">
        <x:v>Купить</x:v>
      </x:c>
      <x:c r="M486" s="11" t="str"/>
      <x:c r="N486" s="11" t="str">
        <x:v>Бюджетная оценка на 03.10.2026. Источник подтверждает характеристики, а не цену.</x:v>
      </x:c>
      <x:c r="O486" s="11" t="str">
        <x:f>IF(C486="Опционально","Вне итога",IF(AND(ISNUMBER(F486),ISNUMBER(H486),ISNUMBER(I486),F486&gt;0,H486&gt;=0,I486&gt;=H486),"Цена учтена","Уточнить цену/количество"))</x:f>
        <x:v>Цена учтена</x:v>
      </x:c>
      <x:c r="P486" s="10"/>
      <x:c r="Q486" s="18" t="str">
        <x:v>Бюджетная оценка автора</x:v>
      </x:c>
      <x:c r="R486" s="18" t="str"/>
    </x:row>
    <x:row r="487" ht="44" customHeight="1">
      <x:c r="A487" s="10" t="str">
        <x:v>A7.1</x:v>
      </x:c>
      <x:c r="B487" s="10" t="str">
        <x:v>A7</x:v>
      </x:c>
      <x:c r="C487" s="11" t="str">
        <x:v>Оборудование</x:v>
      </x:c>
      <x:c r="D487" s="11" t="str">
        <x:v>Кабель монитора</x:v>
      </x:c>
      <x:c r="E487" s="11" t="str">
        <x:v>HDMI/DisplayPort 2 м, по разъёму компьютера</x:v>
      </x:c>
      <x:c r="F487" s="14" t="n">
        <x:v>1</x:v>
      </x:c>
      <x:c r="G487" s="3" t="str">
        <x:v>шт</x:v>
      </x:c>
      <x:c r="H487" s="15" t="n">
        <x:v>10</x:v>
      </x:c>
      <x:c r="I487" s="15" t="n">
        <x:v>30</x:v>
      </x:c>
      <x:c r="J487" s="16" t="n">
        <x:f>IF(AND(ISNUMBER(F487),ISNUMBER(H487)),F487*H487,"")</x:f>
        <x:v>10</x:v>
      </x:c>
      <x:c r="K487" s="16" t="n">
        <x:f>IF(AND(ISNUMBER(F487),ISNUMBER(I487)),F487*I487,"")</x:f>
        <x:v>30</x:v>
      </x:c>
      <x:c r="L487" s="11" t="str">
        <x:v>Купить</x:v>
      </x:c>
      <x:c r="M487" s="11" t="str"/>
      <x:c r="N487" s="11" t="str">
        <x:v>Бюджетная оценка на 03.10.2026. Источник подтверждает характеристики, а не цену.</x:v>
      </x:c>
      <x:c r="O487" s="11" t="str">
        <x:f>IF(C487="Опционально","Вне итога",IF(AND(ISNUMBER(F487),ISNUMBER(H487),ISNUMBER(I487),F487&gt;0,H487&gt;=0,I487&gt;=H487),"Цена учтена","Уточнить цену/количество"))</x:f>
        <x:v>Цена учтена</x:v>
      </x:c>
      <x:c r="P487" s="10"/>
      <x:c r="Q487" s="18" t="str">
        <x:v>Бюджетная оценка автора</x:v>
      </x:c>
      <x:c r="R487" s="18" t="str"/>
    </x:row>
    <x:row r="488" ht="44" customHeight="1">
      <x:c r="A488" s="10" t="str">
        <x:v>A7.1</x:v>
      </x:c>
      <x:c r="B488" s="10" t="str">
        <x:v>A7</x:v>
      </x:c>
      <x:c r="C488" s="11" t="str">
        <x:v>Оборудование</x:v>
      </x:c>
      <x:c r="D488" s="11" t="str">
        <x:v>Патч-корды обычной сети</x:v>
      </x:c>
      <x:c r="E488" s="11" t="str">
        <x:v>Cat6A, 2 м, RJ45, заводские</x:v>
      </x:c>
      <x:c r="F488" s="14" t="n">
        <x:v>8</x:v>
      </x:c>
      <x:c r="G488" s="3" t="str">
        <x:v>шт</x:v>
      </x:c>
      <x:c r="H488" s="15" t="n">
        <x:v>8</x:v>
      </x:c>
      <x:c r="I488" s="15" t="n">
        <x:v>20</x:v>
      </x:c>
      <x:c r="J488" s="16" t="n">
        <x:f>IF(AND(ISNUMBER(F488),ISNUMBER(H488)),F488*H488,"")</x:f>
        <x:v>64</x:v>
      </x:c>
      <x:c r="K488" s="16" t="n">
        <x:f>IF(AND(ISNUMBER(F488),ISNUMBER(I488)),F488*I488,"")</x:f>
        <x:v>160</x:v>
      </x:c>
      <x:c r="L488" s="11" t="str">
        <x:v>Купить</x:v>
      </x:c>
      <x:c r="M488" s="11" t="str">
        <x:v>6 рабочих соединений и 2 запасных. Длина 2 м является исходным допущением.</x:v>
      </x:c>
      <x:c r="N488" s="11" t="str">
        <x:v>Бюджетная оценка на 03.10.2026. Источник подтверждает характеристики, а не цену.</x:v>
      </x:c>
      <x:c r="O488" s="11" t="str">
        <x:f>IF(C488="Опционально","Вне итога",IF(AND(ISNUMBER(F488),ISNUMBER(H488),ISNUMBER(I488),F488&gt;0,H488&gt;=0,I488&gt;=H488),"Цена учтена","Уточнить цену/количество"))</x:f>
        <x:v>Цена учтена</x:v>
      </x:c>
      <x:c r="P488" s="10"/>
      <x:c r="Q488" s="18" t="str">
        <x:v>Бюджетная оценка автора</x:v>
      </x:c>
      <x:c r="R488" s="18" t="str"/>
    </x:row>
    <x:row r="489" ht="44" customHeight="1">
      <x:c r="A489" s="10" t="str">
        <x:v>A7.1</x:v>
      </x:c>
      <x:c r="B489" s="10" t="str">
        <x:v>A7</x:v>
      </x:c>
      <x:c r="C489" s="11" t="str">
        <x:v>Оборудование</x:v>
      </x:c>
      <x:c r="D489" s="11" t="str">
        <x:v>USB-накопители для восстановления</x:v>
      </x:c>
      <x:c r="E489" s="11" t="str">
        <x:v>64GB USB 3.x</x:v>
      </x:c>
      <x:c r="F489" s="14" t="n">
        <x:v>2</x:v>
      </x:c>
      <x:c r="G489" s="3" t="str">
        <x:v>шт</x:v>
      </x:c>
      <x:c r="H489" s="15" t="n">
        <x:v>12</x:v>
      </x:c>
      <x:c r="I489" s="15" t="n">
        <x:v>25</x:v>
      </x:c>
      <x:c r="J489" s="16" t="n">
        <x:f>IF(AND(ISNUMBER(F489),ISNUMBER(H489)),F489*H489,"")</x:f>
        <x:v>24</x:v>
      </x:c>
      <x:c r="K489" s="16" t="n">
        <x:f>IF(AND(ISNUMBER(F489),ISNUMBER(I489)),F489*I489,"")</x:f>
        <x:v>50</x:v>
      </x:c>
      <x:c r="L489" s="11" t="str">
        <x:v>Купить</x:v>
      </x:c>
      <x:c r="M489" s="11" t="str">
        <x:v>Установочный носитель и аварийное восстановление. Не место хранения единственной копии данных.</x:v>
      </x:c>
      <x:c r="N489" s="11" t="str">
        <x:v>Бюджетная оценка на 03.10.2026. Источник подтверждает характеристики, а не цену.</x:v>
      </x:c>
      <x:c r="O489" s="11" t="str">
        <x:f>IF(C489="Опционально","Вне итога",IF(AND(ISNUMBER(F489),ISNUMBER(H489),ISNUMBER(I489),F489&gt;0,H489&gt;=0,I489&gt;=H489),"Цена учтена","Уточнить цену/количество"))</x:f>
        <x:v>Цена учтена</x:v>
      </x:c>
      <x:c r="P489" s="10"/>
      <x:c r="Q489" s="18" t="str">
        <x:v>Бюджетная оценка автора</x:v>
      </x:c>
      <x:c r="R489" s="18" t="str"/>
    </x:row>
    <x:row r="490" ht="44" customHeight="1">
      <x:c r="A490" s="10" t="str">
        <x:v>A7.1</x:v>
      </x:c>
      <x:c r="B490" s="10" t="str">
        <x:v>A7</x:v>
      </x:c>
      <x:c r="C490" s="11" t="str">
        <x:v>Помещение</x:v>
      </x:c>
      <x:c r="D490" s="11" t="str">
        <x:v>Обследование и проект</x:v>
      </x:c>
      <x:c r="E490" s="11" t="str">
        <x:v>Электрик, специалист по охлаждению, проверка несущей способности пола</x:v>
      </x:c>
      <x:c r="F490" s="14" t="n">
        <x:v>1</x:v>
      </x:c>
      <x:c r="G490" s="3" t="str">
        <x:v>усл</x:v>
      </x:c>
      <x:c r="H490" s="15" t="n">
        <x:v>2000</x:v>
      </x:c>
      <x:c r="I490" s="15" t="n">
        <x:v>8000</x:v>
      </x:c>
      <x:c r="J490" s="16" t="n">
        <x:f>IF(AND(ISNUMBER(F490),ISNUMBER(H490)),F490*H490,"")</x:f>
        <x:v>2000</x:v>
      </x:c>
      <x:c r="K490" s="16" t="n">
        <x:f>IF(AND(ISNUMBER(F490),ISNUMBER(I490)),F490*I490,"")</x:f>
        <x:v>8000</x:v>
      </x:c>
      <x:c r="L490" s="11" t="str">
        <x:v>Купить</x:v>
      </x:c>
      <x:c r="M490" s="11" t="str">
        <x:v>Уточнить вводную мощность, трассы, дверные проёмы, этаж, шум и наружный блок. До закупки кабеля и защиты.</x:v>
      </x:c>
      <x:c r="N490" s="11" t="str">
        <x:v>Бюджетная оценка на 03.10.2026. Источник подтверждает характеристики, а не цену.</x:v>
      </x:c>
      <x:c r="O490" s="11" t="str">
        <x:f>IF(C490="Опционально","Вне итога",IF(AND(ISNUMBER(F490),ISNUMBER(H490),ISNUMBER(I490),F490&gt;0,H490&gt;=0,I490&gt;=H490),"Цена учтена","Уточнить цену/количество"))</x:f>
        <x:v>Цена учтена</x:v>
      </x:c>
      <x:c r="P490" s="10"/>
      <x:c r="Q490" s="18" t="str">
        <x:v>Бюджетная оценка автора</x:v>
      </x:c>
      <x:c r="R490" s="18" t="str"/>
    </x:row>
    <x:row r="491" ht="44" customHeight="1">
      <x:c r="A491" s="10" t="str">
        <x:v>A7.1</x:v>
      </x:c>
      <x:c r="B491" s="10" t="str">
        <x:v>A7</x:v>
      </x:c>
      <x:c r="C491" s="11" t="str">
        <x:v>Помещение</x:v>
      </x:c>
      <x:c r="D491" s="11" t="str">
        <x:v>Подготовка поверхностей</x:v>
      </x:c>
      <x:c r="E491" s="11" t="str">
        <x:v>Обеспыливание, герметизация щелей, ремонт покрытия существующей комнаты</x:v>
      </x:c>
      <x:c r="F491" s="14" t="n">
        <x:v>60</x:v>
      </x:c>
      <x:c r="G491" s="3" t="str">
        <x:v>м²</x:v>
      </x:c>
      <x:c r="H491" s="15" t="n">
        <x:v>30</x:v>
      </x:c>
      <x:c r="I491" s="15" t="n">
        <x:v>80</x:v>
      </x:c>
      <x:c r="J491" s="16" t="n">
        <x:f>IF(AND(ISNUMBER(F491),ISNUMBER(H491)),F491*H491,"")</x:f>
        <x:v>1800</x:v>
      </x:c>
      <x:c r="K491" s="16" t="n">
        <x:f>IF(AND(ISNUMBER(F491),ISNUMBER(I491)),F491*I491,"")</x:f>
        <x:v>4800</x:v>
      </x:c>
      <x:c r="L491" s="11" t="str">
        <x:v>Купить</x:v>
      </x:c>
      <x:c r="M491" s="11" t="str">
        <x:v>Исходно помещение с готовыми стенами и крышей. Строительство здания не рассчитано.</x:v>
      </x:c>
      <x:c r="N491" s="11" t="str">
        <x:v>Бюджетная оценка на 03.10.2026. Источник подтверждает характеристики, а не цену.</x:v>
      </x:c>
      <x:c r="O491" s="11" t="str">
        <x:f>IF(C491="Опционально","Вне итога",IF(AND(ISNUMBER(F491),ISNUMBER(H491),ISNUMBER(I491),F491&gt;0,H491&gt;=0,I491&gt;=H491),"Цена учтена","Уточнить цену/количество"))</x:f>
        <x:v>Цена учтена</x:v>
      </x:c>
      <x:c r="P491" s="10"/>
      <x:c r="Q491" s="18" t="str">
        <x:v>Бюджетная оценка автора</x:v>
      </x:c>
      <x:c r="R491" s="18" t="str"/>
    </x:row>
    <x:row r="492" ht="44" customHeight="1">
      <x:c r="A492" s="10" t="str">
        <x:v>A7.1</x:v>
      </x:c>
      <x:c r="B492" s="10" t="str">
        <x:v>A7</x:v>
      </x:c>
      <x:c r="C492" s="11" t="str">
        <x:v>Помещение</x:v>
      </x:c>
      <x:c r="D492" s="11" t="str">
        <x:v>Усиление пола и перемещение тяжёлого оборудования</x:v>
      </x:c>
      <x:c r="E492" s="11" t="str">
        <x:v>Работы по результатам обследования, бюджетный резерв</x:v>
      </x:c>
      <x:c r="F492" s="14" t="n">
        <x:v>1</x:v>
      </x:c>
      <x:c r="G492" s="3" t="str">
        <x:v>резерв</x:v>
      </x:c>
      <x:c r="H492" s="15" t="n">
        <x:v>0</x:v>
      </x:c>
      <x:c r="I492" s="15" t="n">
        <x:v>60000</x:v>
      </x:c>
      <x:c r="J492" s="16" t="n">
        <x:f>IF(AND(ISNUMBER(F492),ISNUMBER(H492)),F492*H492,"")</x:f>
        <x:v>0</x:v>
      </x:c>
      <x:c r="K492" s="16" t="n">
        <x:f>IF(AND(ISNUMBER(F492),ISNUMBER(I492)),F492*I492,"")</x:f>
        <x:v>60000</x:v>
      </x:c>
      <x:c r="L492" s="11" t="str">
        <x:v>Резерв</x:v>
      </x:c>
      <x:c r="M492" s="11" t="str">
        <x:v>Может не понадобиться. Для тяжёлых стоек нагрузку подтверждает инженер, цену даёт подрядчик.</x:v>
      </x:c>
      <x:c r="N492" s="11" t="str">
        <x:v>Бюджетная оценка на 03.10.2026. Источник подтверждает характеристики, а не цену.</x:v>
      </x:c>
      <x:c r="O492" s="11" t="str">
        <x:f>IF(C492="Опционально","Вне итога",IF(AND(ISNUMBER(F492),ISNUMBER(H492),ISNUMBER(I492),F492&gt;0,H492&gt;=0,I492&gt;=H492),"Цена учтена","Уточнить цену/количество"))</x:f>
        <x:v>Цена учтена</x:v>
      </x:c>
      <x:c r="P492" s="10"/>
      <x:c r="Q492" s="18" t="str">
        <x:v>Бюджетная оценка автора</x:v>
      </x:c>
      <x:c r="R492" s="18" t="str"/>
    </x:row>
    <x:row r="493" ht="44" customHeight="1">
      <x:c r="A493" s="10" t="str">
        <x:v>A7.1</x:v>
      </x:c>
      <x:c r="B493" s="10" t="str">
        <x:v>A7</x:v>
      </x:c>
      <x:c r="C493" s="11" t="str">
        <x:v>Помещение</x:v>
      </x:c>
      <x:c r="D493" s="11" t="str">
        <x:v>Серверная стойка</x:v>
      </x:c>
      <x:c r="E493" s="11" t="str">
        <x:v>42U, ширина 800 мм, глубина 1200–1400 мм, нагрузка ≥1500 кг</x:v>
      </x:c>
      <x:c r="F493" s="14" t="n">
        <x:v>1</x:v>
      </x:c>
      <x:c r="G493" s="3" t="str">
        <x:v>шт</x:v>
      </x:c>
      <x:c r="H493" s="15" t="n">
        <x:v>1500</x:v>
      </x:c>
      <x:c r="I493" s="15" t="n">
        <x:v>3500</x:v>
      </x:c>
      <x:c r="J493" s="16" t="n">
        <x:f>IF(AND(ISNUMBER(F493),ISNUMBER(H493)),F493*H493,"")</x:f>
        <x:v>1500</x:v>
      </x:c>
      <x:c r="K493" s="16" t="n">
        <x:f>IF(AND(ISNUMBER(F493),ISNUMBER(I493)),F493*I493,"")</x:f>
        <x:v>3500</x:v>
      </x:c>
      <x:c r="L493" s="11" t="str">
        <x:v>Купить</x:v>
      </x:c>
      <x:c r="M493" s="11" t="str">
        <x:v>Для NVL72 стойка основного комплекса уже включена. Здесь стойки для внешней сети и NAS.</x:v>
      </x:c>
      <x:c r="N493" s="11" t="str">
        <x:v>Бюджетная оценка на 03.10.2026. Источник подтверждает характеристики, а не цену.</x:v>
      </x:c>
      <x:c r="O493" s="11" t="str">
        <x:f>IF(C493="Опционально","Вне итога",IF(AND(ISNUMBER(F493),ISNUMBER(H493),ISNUMBER(I493),F493&gt;0,H493&gt;=0,I493&gt;=H493),"Цена учтена","Уточнить цену/количество"))</x:f>
        <x:v>Цена учтена</x:v>
      </x:c>
      <x:c r="P493" s="10"/>
      <x:c r="Q493" s="18" t="str">
        <x:v>Бюджетная оценка автора</x:v>
      </x:c>
      <x:c r="R493" s="18" t="str"/>
    </x:row>
    <x:row r="494" ht="44" customHeight="1">
      <x:c r="A494" s="10" t="str">
        <x:v>A7.1</x:v>
      </x:c>
      <x:c r="B494" s="10" t="str">
        <x:v>A7</x:v>
      </x:c>
      <x:c r="C494" s="11" t="str">
        <x:v>Помещение</x:v>
      </x:c>
      <x:c r="D494" s="11" t="str">
        <x:v>Полка для NAS и сетевого оборудования</x:v>
      </x:c>
      <x:c r="E494" s="11" t="str">
        <x:v>19 дюймов, усиленная</x:v>
      </x:c>
      <x:c r="F494" s="14" t="n">
        <x:v>2</x:v>
      </x:c>
      <x:c r="G494" s="3" t="str">
        <x:v>шт</x:v>
      </x:c>
      <x:c r="H494" s="15" t="n">
        <x:v>70</x:v>
      </x:c>
      <x:c r="I494" s="15" t="n">
        <x:v>160</x:v>
      </x:c>
      <x:c r="J494" s="16" t="n">
        <x:f>IF(AND(ISNUMBER(F494),ISNUMBER(H494)),F494*H494,"")</x:f>
        <x:v>140</x:v>
      </x:c>
      <x:c r="K494" s="16" t="n">
        <x:f>IF(AND(ISNUMBER(F494),ISNUMBER(I494)),F494*I494,"")</x:f>
        <x:v>320</x:v>
      </x:c>
      <x:c r="L494" s="11" t="str">
        <x:v>Купить</x:v>
      </x:c>
      <x:c r="M494" s="11" t="str"/>
      <x:c r="N494" s="11" t="str">
        <x:v>Бюджетная оценка на 03.10.2026. Источник подтверждает характеристики, а не цену.</x:v>
      </x:c>
      <x:c r="O494" s="11" t="str">
        <x:f>IF(C494="Опционально","Вне итога",IF(AND(ISNUMBER(F494),ISNUMBER(H494),ISNUMBER(I494),F494&gt;0,H494&gt;=0,I494&gt;=H494),"Цена учтена","Уточнить цену/количество"))</x:f>
        <x:v>Цена учтена</x:v>
      </x:c>
      <x:c r="P494" s="10"/>
      <x:c r="Q494" s="18" t="str">
        <x:v>Бюджетная оценка автора</x:v>
      </x:c>
      <x:c r="R494" s="18" t="str"/>
    </x:row>
    <x:row r="495" ht="44" customHeight="1">
      <x:c r="A495" s="10" t="str">
        <x:v>A7.1</x:v>
      </x:c>
      <x:c r="B495" s="10" t="str">
        <x:v>A7</x:v>
      </x:c>
      <x:c r="C495" s="11" t="str">
        <x:v>Помещение</x:v>
      </x:c>
      <x:c r="D495" s="11" t="str">
        <x:v>Закрытие пустых мест и организация кабелей</x:v>
      </x:c>
      <x:c r="E495" s="11" t="str">
        <x:v>Заглушки U, вертикальный и горизонтальный органайзеры, крепёж M6</x:v>
      </x:c>
      <x:c r="F495" s="14" t="n">
        <x:v>1</x:v>
      </x:c>
      <x:c r="G495" s="3" t="str">
        <x:v>к-т</x:v>
      </x:c>
      <x:c r="H495" s="15" t="n">
        <x:v>160</x:v>
      </x:c>
      <x:c r="I495" s="15" t="n">
        <x:v>400</x:v>
      </x:c>
      <x:c r="J495" s="16" t="n">
        <x:f>IF(AND(ISNUMBER(F495),ISNUMBER(H495)),F495*H495,"")</x:f>
        <x:v>160</x:v>
      </x:c>
      <x:c r="K495" s="16" t="n">
        <x:f>IF(AND(ISNUMBER(F495),ISNUMBER(I495)),F495*I495,"")</x:f>
        <x:v>400</x:v>
      </x:c>
      <x:c r="L495" s="11" t="str">
        <x:v>Купить</x:v>
      </x:c>
      <x:c r="M495" s="11" t="str">
        <x:v>Предотвращение возврата горячего воздуха и удобное обслуживание. Рельсы серверов считаются в серверном комплекте.</x:v>
      </x:c>
      <x:c r="N495" s="11" t="str">
        <x:v>Бюджетная оценка на 03.10.2026. Источник подтверждает характеристики, а не цену.</x:v>
      </x:c>
      <x:c r="O495" s="11" t="str">
        <x:f>IF(C495="Опционально","Вне итога",IF(AND(ISNUMBER(F495),ISNUMBER(H495),ISNUMBER(I495),F495&gt;0,H495&gt;=0,I495&gt;=H495),"Цена учтена","Уточнить цену/количество"))</x:f>
        <x:v>Цена учтена</x:v>
      </x:c>
      <x:c r="P495" s="10"/>
      <x:c r="Q495" s="18" t="str">
        <x:v>Бюджетная оценка автора</x:v>
      </x:c>
      <x:c r="R495" s="18" t="str"/>
    </x:row>
    <x:row r="496" ht="44" customHeight="1">
      <x:c r="A496" s="10" t="str">
        <x:v>A7.1</x:v>
      </x:c>
      <x:c r="B496" s="10" t="str">
        <x:v>A7</x:v>
      </x:c>
      <x:c r="C496" s="11" t="str">
        <x:v>Помещение</x:v>
      </x:c>
      <x:c r="D496" s="11" t="str">
        <x:v>Заземление стоек</x:v>
      </x:c>
      <x:c r="E496" s="11" t="str">
        <x:v>Шина, перемычки, наконечники</x:v>
      </x:c>
      <x:c r="F496" s="14" t="n">
        <x:v>1</x:v>
      </x:c>
      <x:c r="G496" s="3" t="str">
        <x:v>к-т</x:v>
      </x:c>
      <x:c r="H496" s="15" t="n">
        <x:v>80</x:v>
      </x:c>
      <x:c r="I496" s="15" t="n">
        <x:v>220</x:v>
      </x:c>
      <x:c r="J496" s="16" t="n">
        <x:f>IF(AND(ISNUMBER(F496),ISNUMBER(H496)),F496*H496,"")</x:f>
        <x:v>80</x:v>
      </x:c>
      <x:c r="K496" s="16" t="n">
        <x:f>IF(AND(ISNUMBER(F496),ISNUMBER(I496)),F496*I496,"")</x:f>
        <x:v>220</x:v>
      </x:c>
      <x:c r="L496" s="11" t="str">
        <x:v>Купить</x:v>
      </x:c>
      <x:c r="M496" s="11" t="str"/>
      <x:c r="N496" s="11" t="str">
        <x:v>Бюджетная оценка на 03.10.2026. Источник подтверждает характеристики, а не цену.</x:v>
      </x:c>
      <x:c r="O496" s="11" t="str">
        <x:f>IF(C496="Опционально","Вне итога",IF(AND(ISNUMBER(F496),ISNUMBER(H496),ISNUMBER(I496),F496&gt;0,H496&gt;=0,I496&gt;=H496),"Цена учтена","Уточнить цену/количество"))</x:f>
        <x:v>Цена учтена</x:v>
      </x:c>
      <x:c r="P496" s="10"/>
      <x:c r="Q496" s="18" t="str">
        <x:v>Бюджетная оценка автора</x:v>
      </x:c>
      <x:c r="R496" s="18" t="str"/>
    </x:row>
    <x:row r="497" ht="61" customHeight="1">
      <x:c r="A497" s="10" t="str">
        <x:v>A7.1</x:v>
      </x:c>
      <x:c r="B497" s="10" t="str">
        <x:v>A7</x:v>
      </x:c>
      <x:c r="C497" s="11" t="str">
        <x:v>Помещение</x:v>
      </x:c>
      <x:c r="D497" s="11" t="str">
        <x:v>Источник бесперебойного питания</x:v>
      </x:c>
      <x:c r="E497" s="11" t="str">
        <x:v>Онлайн ИБП 200kVA. Активная мощность ≥150kW</x:v>
      </x:c>
      <x:c r="F497" s="14" t="n">
        <x:v>1</x:v>
      </x:c>
      <x:c r="G497" s="3" t="str">
        <x:v>шт</x:v>
      </x:c>
      <x:c r="H497" s="15" t="n">
        <x:v>65000</x:v>
      </x:c>
      <x:c r="I497" s="15" t="n">
        <x:v>130000</x:v>
      </x:c>
      <x:c r="J497" s="16" t="n">
        <x:f>IF(AND(ISNUMBER(F497),ISNUMBER(H497)),F497*H497,"")</x:f>
        <x:v>65000</x:v>
      </x:c>
      <x:c r="K497" s="16" t="n">
        <x:f>IF(AND(ISNUMBER(F497),ISNUMBER(I497)),F497*I497,"")</x:f>
        <x:v>130000</x:v>
      </x:c>
      <x:c r="L497" s="11" t="str">
        <x:v>Купить</x:v>
      </x:c>
      <x:c r="M497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497" s="11" t="str">
        <x:v>Бюджетная оценка на 03.10.2026. Источник подтверждает характеристики, а не цену.</x:v>
      </x:c>
      <x:c r="O497" s="11" t="str">
        <x:f>IF(C497="Опционально","Вне итога",IF(AND(ISNUMBER(F497),ISNUMBER(H497),ISNUMBER(I497),F497&gt;0,H497&gt;=0,I497&gt;=H497),"Цена учтена","Уточнить цену/количество"))</x:f>
        <x:v>Цена учтена</x:v>
      </x:c>
      <x:c r="P497" s="10"/>
      <x:c r="Q497" s="18" t="str">
        <x:v>Бюджетная оценка автора</x:v>
      </x:c>
      <x:c r="R497" s="18" t="str"/>
    </x:row>
    <x:row r="498" ht="61" customHeight="1">
      <x:c r="A498" s="10" t="str">
        <x:v>A7.1</x:v>
      </x:c>
      <x:c r="B498" s="10" t="str">
        <x:v>A7</x:v>
      </x:c>
      <x:c r="C498" s="11" t="str">
        <x:v>Помещение</x:v>
      </x:c>
      <x:c r="D498" s="11" t="str">
        <x:v>Батареи и шкаф батарей</x:v>
      </x:c>
      <x:c r="E498" s="11" t="str">
        <x:v>Внешний комплект, 5–10 минут при нагрузке 120kW</x:v>
      </x:c>
      <x:c r="F498" s="14" t="n">
        <x:v>1</x:v>
      </x:c>
      <x:c r="G498" s="3" t="str">
        <x:v>к-т</x:v>
      </x:c>
      <x:c r="H498" s="15" t="n">
        <x:v>42000</x:v>
      </x:c>
      <x:c r="I498" s="15" t="n">
        <x:v>102000</x:v>
      </x:c>
      <x:c r="J498" s="16" t="n">
        <x:f>IF(AND(ISNUMBER(F498),ISNUMBER(H498)),F498*H498,"")</x:f>
        <x:v>42000</x:v>
      </x:c>
      <x:c r="K498" s="16" t="n">
        <x:f>IF(AND(ISNUMBER(F498),ISNUMBER(I498)),F498*I498,"")</x:f>
        <x:v>102000</x:v>
      </x:c>
      <x:c r="L498" s="11" t="str">
        <x:v>Купить</x:v>
      </x:c>
      <x:c r="M498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498" s="11" t="str">
        <x:v>Бюджетная оценка на 03.10.2026. Источник подтверждает характеристики, а не цену.</x:v>
      </x:c>
      <x:c r="O498" s="11" t="str">
        <x:f>IF(C498="Опционально","Вне итога",IF(AND(ISNUMBER(F498),ISNUMBER(H498),ISNUMBER(I498),F498&gt;0,H498&gt;=0,I498&gt;=H498),"Цена учтена","Уточнить цену/количество"))</x:f>
        <x:v>Цена учтена</x:v>
      </x:c>
      <x:c r="P498" s="10"/>
      <x:c r="Q498" s="18" t="str">
        <x:v>Бюджетная оценка автора</x:v>
      </x:c>
      <x:c r="R498" s="18" t="str"/>
    </x:row>
    <x:row r="499" ht="44" customHeight="1">
      <x:c r="A499" s="10" t="str">
        <x:v>A7.1</x:v>
      </x:c>
      <x:c r="B499" s="10" t="str">
        <x:v>A7</x:v>
      </x:c>
      <x:c r="C499" s="11" t="str">
        <x:v>Помещение</x:v>
      </x:c>
      <x:c r="D499" s="11" t="str">
        <x:v>Сервисный обход ИБП</x:v>
      </x:c>
      <x:c r="E499" s="11" t="str">
        <x:v>Внешний maintenance bypass и кабели подключения</x:v>
      </x:c>
      <x:c r="F499" s="14" t="n">
        <x:v>1</x:v>
      </x:c>
      <x:c r="G499" s="3" t="str">
        <x:v>к-т</x:v>
      </x:c>
      <x:c r="H499" s="15" t="n">
        <x:v>1000</x:v>
      </x:c>
      <x:c r="I499" s="15" t="n">
        <x:v>4000</x:v>
      </x:c>
      <x:c r="J499" s="16" t="n">
        <x:f>IF(AND(ISNUMBER(F499),ISNUMBER(H499)),F499*H499,"")</x:f>
        <x:v>1000</x:v>
      </x:c>
      <x:c r="K499" s="16" t="n">
        <x:f>IF(AND(ISNUMBER(F499),ISNUMBER(I499)),F499*I499,"")</x:f>
        <x:v>4000</x:v>
      </x:c>
      <x:c r="L499" s="11" t="str">
        <x:v>Купить</x:v>
      </x:c>
      <x:c r="M499" s="11" t="str">
        <x:v>Позволяет обслуживать ИБП. Тип подключения согласует электрик.</x:v>
      </x:c>
      <x:c r="N499" s="11" t="str">
        <x:v>Бюджетная оценка на 03.10.2026. Источник подтверждает характеристики, а не цену.</x:v>
      </x:c>
      <x:c r="O499" s="11" t="str">
        <x:f>IF(C499="Опционально","Вне итога",IF(AND(ISNUMBER(F499),ISNUMBER(H499),ISNUMBER(I499),F499&gt;0,H499&gt;=0,I499&gt;=H499),"Цена учтена","Уточнить цену/количество"))</x:f>
        <x:v>Цена учтена</x:v>
      </x:c>
      <x:c r="P499" s="10"/>
      <x:c r="Q499" s="18" t="str">
        <x:v>Бюджетная оценка автора</x:v>
      </x:c>
      <x:c r="R499" s="18" t="str"/>
    </x:row>
    <x:row r="500" ht="44" customHeight="1">
      <x:c r="A500" s="10" t="str">
        <x:v>A7.1</x:v>
      </x:c>
      <x:c r="B500" s="10" t="str">
        <x:v>A7</x:v>
      </x:c>
      <x:c r="C500" s="11" t="str">
        <x:v>Помещение</x:v>
      </x:c>
      <x:c r="D500" s="11" t="str">
        <x:v>Распределители питания в стойках</x:v>
      </x:c>
      <x:c r="E500" s="11" t="str">
        <x:v>2 PDU на стойку. Для &gt;8kW: 3-фазные 400V 32/63A, выходы C19 по OEM</x:v>
      </x:c>
      <x:c r="F500" s="14" t="n">
        <x:v>2</x:v>
      </x:c>
      <x:c r="G500" s="3" t="str">
        <x:v>шт</x:v>
      </x:c>
      <x:c r="H500" s="15" t="n">
        <x:v>350</x:v>
      </x:c>
      <x:c r="I500" s="15" t="n">
        <x:v>1500</x:v>
      </x:c>
      <x:c r="J500" s="16" t="n">
        <x:f>IF(AND(ISNUMBER(F500),ISNUMBER(H500)),F500*H500,"")</x:f>
        <x:v>700</x:v>
      </x:c>
      <x:c r="K500" s="16" t="n">
        <x:f>IF(AND(ISNUMBER(F500),ISNUMBER(I500)),F500*I500,"")</x:f>
        <x:v>3000</x:v>
      </x:c>
      <x:c r="L500" s="11" t="str">
        <x:v>Купить</x:v>
      </x:c>
      <x:c r="M500" s="11" t="str">
        <x:v>Число и номинал розеток уточнить по комплекту шнуров. Два PDU от одного ИБП не образуют независимые электровводы.</x:v>
      </x:c>
      <x:c r="N500" s="11" t="str">
        <x:v>Бюджетная оценка на 03.10.2026. Источник подтверждает характеристики, а не цену.</x:v>
      </x:c>
      <x:c r="O500" s="11" t="str">
        <x:f>IF(C500="Опционально","Вне итога",IF(AND(ISNUMBER(F500),ISNUMBER(H500),ISNUMBER(I500),F500&gt;0,H500&gt;=0,I500&gt;=H500),"Цена учтена","Уточнить цену/количество"))</x:f>
        <x:v>Цена учтена</x:v>
      </x:c>
      <x:c r="P500" s="10"/>
      <x:c r="Q500" s="18" t="str">
        <x:v>Бюджетная оценка автора</x:v>
      </x:c>
      <x:c r="R500" s="18" t="str"/>
    </x:row>
    <x:row r="501" ht="44" customHeight="1">
      <x:c r="A501" s="10" t="str">
        <x:v>A7.1</x:v>
      </x:c>
      <x:c r="B501" s="10" t="str">
        <x:v>A7</x:v>
      </x:c>
      <x:c r="C501" s="11" t="str">
        <x:v>Помещение</x:v>
      </x:c>
      <x:c r="D501" s="11" t="str">
        <x:v>Электрощит помещения</x:v>
      </x:c>
      <x:c r="E501" s="11" t="str">
        <x:v>Вводной выключатель, отдельные линии IT и охлаждения, УЗИП, учёт, защитные устройства</x:v>
      </x:c>
      <x:c r="F501" s="14" t="n">
        <x:v>1</x:v>
      </x:c>
      <x:c r="G501" s="3" t="str">
        <x:v>к-т</x:v>
      </x:c>
      <x:c r="H501" s="15" t="n">
        <x:v>10000</x:v>
      </x:c>
      <x:c r="I501" s="15" t="n">
        <x:v>30000</x:v>
      </x:c>
      <x:c r="J501" s="16" t="n">
        <x:f>IF(AND(ISNUMBER(F501),ISNUMBER(H501)),F501*H501,"")</x:f>
        <x:v>10000</x:v>
      </x:c>
      <x:c r="K501" s="16" t="n">
        <x:f>IF(AND(ISNUMBER(F501),ISNUMBER(I501)),F501*I501,"")</x:f>
        <x:v>30000</x:v>
      </x:c>
      <x:c r="L501" s="11" t="str">
        <x:v>Купить</x:v>
      </x:c>
      <x:c r="M501" s="11" t="str">
        <x:v>Номиналы, селективность, УЗО и сечения определяются проектом. В цену включена комплектация щита.</x:v>
      </x:c>
      <x:c r="N501" s="11" t="str">
        <x:v>Бюджетная оценка на 03.10.2026. Источник подтверждает характеристики, а не цену.</x:v>
      </x:c>
      <x:c r="O501" s="11" t="str">
        <x:f>IF(C501="Опционально","Вне итога",IF(AND(ISNUMBER(F501),ISNUMBER(H501),ISNUMBER(I501),F501&gt;0,H501&gt;=0,I501&gt;=H501),"Цена учтена","Уточнить цену/количество"))</x:f>
        <x:v>Цена учтена</x:v>
      </x:c>
      <x:c r="P501" s="10"/>
      <x:c r="Q501" s="18" t="str">
        <x:v>Бюджетная оценка автора</x:v>
      </x:c>
      <x:c r="R501" s="18" t="str"/>
    </x:row>
    <x:row r="502" ht="44" customHeight="1">
      <x:c r="A502" s="10" t="str">
        <x:v>A7.1</x:v>
      </x:c>
      <x:c r="B502" s="10" t="str">
        <x:v>A7</x:v>
      </x:c>
      <x:c r="C502" s="11" t="str">
        <x:v>Помещение</x:v>
      </x:c>
      <x:c r="D502" s="11" t="str">
        <x:v>Силовой кабель и прокладка до комнаты</x:v>
      </x:c>
      <x:c r="E502" s="11" t="str">
        <x:v>Кабель, лоток, вводы и крепления. Сечение по расчёту</x:v>
      </x:c>
      <x:c r="F502" s="14" t="n">
        <x:v>30</x:v>
      </x:c>
      <x:c r="G502" s="3" t="str">
        <x:v>м</x:v>
      </x:c>
      <x:c r="H502" s="15" t="n">
        <x:v>140</x:v>
      </x:c>
      <x:c r="I502" s="15" t="n">
        <x:v>350</x:v>
      </x:c>
      <x:c r="J502" s="16" t="n">
        <x:f>IF(AND(ISNUMBER(F502),ISNUMBER(H502)),F502*H502,"")</x:f>
        <x:v>4200</x:v>
      </x:c>
      <x:c r="K502" s="16" t="n">
        <x:f>IF(AND(ISNUMBER(F502),ISNUMBER(I502)),F502*I502,"")</x:f>
        <x:v>10500</x:v>
      </x:c>
      <x:c r="L502" s="11" t="str">
        <x:v>Купить</x:v>
      </x:c>
      <x:c r="M502" s="11" t="str">
        <x:v>Исходная трасса 30 м. Меняется после обмера. Не является готовым выбором сечения кабеля.</x:v>
      </x:c>
      <x:c r="N502" s="11" t="str">
        <x:v>Бюджетная оценка на 03.10.2026. Источник подтверждает характеристики, а не цену.</x:v>
      </x:c>
      <x:c r="O502" s="11" t="str">
        <x:f>IF(C502="Опционально","Вне итога",IF(AND(ISNUMBER(F502),ISNUMBER(H502),ISNUMBER(I502),F502&gt;0,H502&gt;=0,I502&gt;=H502),"Цена учтена","Уточнить цену/количество"))</x:f>
        <x:v>Цена учтена</x:v>
      </x:c>
      <x:c r="P502" s="10"/>
      <x:c r="Q502" s="18" t="str">
        <x:v>Бюджетная оценка автора</x:v>
      </x:c>
      <x:c r="R502" s="18" t="str"/>
    </x:row>
    <x:row r="503" ht="44" customHeight="1">
      <x:c r="A503" s="10" t="str">
        <x:v>A7.1</x:v>
      </x:c>
      <x:c r="B503" s="10" t="str">
        <x:v>A7</x:v>
      </x:c>
      <x:c r="C503" s="11" t="str">
        <x:v>Помещение</x:v>
      </x:c>
      <x:c r="D503" s="11" t="str">
        <x:v>Внутренние силовые линии</x:v>
      </x:c>
      <x:c r="E503" s="11" t="str">
        <x:v>Кабели от щита до ИБП/PDU и оборудования охлаждения</x:v>
      </x:c>
      <x:c r="F503" s="14" t="n">
        <x:v>15</x:v>
      </x:c>
      <x:c r="G503" s="3" t="str">
        <x:v>м</x:v>
      </x:c>
      <x:c r="H503" s="15" t="n">
        <x:v>60</x:v>
      </x:c>
      <x:c r="I503" s="15" t="n">
        <x:v>160</x:v>
      </x:c>
      <x:c r="J503" s="16" t="n">
        <x:f>IF(AND(ISNUMBER(F503),ISNUMBER(H503)),F503*H503,"")</x:f>
        <x:v>900</x:v>
      </x:c>
      <x:c r="K503" s="16" t="n">
        <x:f>IF(AND(ISNUMBER(F503),ISNUMBER(I503)),F503*I503,"")</x:f>
        <x:v>2400</x:v>
      </x:c>
      <x:c r="L503" s="11" t="str">
        <x:v>Купить</x:v>
      </x:c>
      <x:c r="M503" s="11" t="str">
        <x:v>Исходные длины. Наконечники, разъёмы и крепёж учтены в строке расходников.</x:v>
      </x:c>
      <x:c r="N503" s="11" t="str">
        <x:v>Бюджетная оценка на 03.10.2026. Источник подтверждает характеристики, а не цену.</x:v>
      </x:c>
      <x:c r="O503" s="11" t="str">
        <x:f>IF(C503="Опционально","Вне итога",IF(AND(ISNUMBER(F503),ISNUMBER(H503),ISNUMBER(I503),F503&gt;0,H503&gt;=0,I503&gt;=H503),"Цена учтена","Уточнить цену/количество"))</x:f>
        <x:v>Цена учтена</x:v>
      </x:c>
      <x:c r="P503" s="10"/>
      <x:c r="Q503" s="18" t="str">
        <x:v>Бюджетная оценка автора</x:v>
      </x:c>
      <x:c r="R503" s="18" t="str"/>
    </x:row>
    <x:row r="504" ht="61" customHeight="1">
      <x:c r="A504" s="10" t="str">
        <x:v>A7.1</x:v>
      </x:c>
      <x:c r="B504" s="10" t="str">
        <x:v>A7</x:v>
      </x:c>
      <x:c r="C504" s="11" t="str">
        <x:v>Помещение</x:v>
      </x:c>
      <x:c r="D504" s="11" t="str">
        <x:v>Резерв на увеличение доступной мощности</x:v>
      </x:c>
      <x:c r="E504" s="11" t="str">
        <x:v>Техническое присоединение/изменение ввода, если существующей мощности не хватает</x:v>
      </x:c>
      <x:c r="F504" s="14" t="n">
        <x:v>1</x:v>
      </x:c>
      <x:c r="G504" s="3" t="str">
        <x:v>резерв</x:v>
      </x:c>
      <x:c r="H504" s="15" t="n">
        <x:v>0</x:v>
      </x:c>
      <x:c r="I504" s="15" t="n">
        <x:v>300000</x:v>
      </x:c>
      <x:c r="J504" s="16" t="n">
        <x:f>IF(AND(ISNUMBER(F504),ISNUMBER(H504)),F504*H504,"")</x:f>
        <x:v>0</x:v>
      </x:c>
      <x:c r="K504" s="16" t="n">
        <x:f>IF(AND(ISNUMBER(F504),ISNUMBER(I504)),F504*I504,"")</x:f>
        <x:v>300000</x:v>
      </x:c>
      <x:c r="L504" s="11" t="str">
        <x:v>Резерв</x:v>
      </x:c>
      <x:c r="M504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504" s="11" t="str">
        <x:v>Бюджетная оценка на 03.10.2026. Источник подтверждает характеристики, а не цену.</x:v>
      </x:c>
      <x:c r="O504" s="11" t="str">
        <x:f>IF(C504="Опционально","Вне итога",IF(AND(ISNUMBER(F504),ISNUMBER(H504),ISNUMBER(I504),F504&gt;0,H504&gt;=0,I504&gt;=H504),"Цена учтена","Уточнить цену/количество"))</x:f>
        <x:v>Цена учтена</x:v>
      </x:c>
      <x:c r="P504" s="10"/>
      <x:c r="Q504" s="18" t="str">
        <x:v>Бюджетная оценка автора</x:v>
      </x:c>
      <x:c r="R504" s="18" t="str"/>
    </x:row>
    <x:row r="505" ht="61" customHeight="1">
      <x:c r="A505" s="10" t="str">
        <x:v>A7.1</x:v>
      </x:c>
      <x:c r="B505" s="10" t="str">
        <x:v>A7</x:v>
      </x:c>
      <x:c r="C505" s="11" t="str">
        <x:v>Помещение</x:v>
      </x:c>
      <x:c r="D505" s="11" t="str">
        <x:v>Блок жидкостного охлаждения CDU</x:v>
      </x:c>
      <x:c r="E505" s="11" t="str">
        <x:v>Тепловая мощность ≥150kW, теплообменник, насосы, управление</x:v>
      </x:c>
      <x:c r="F505" s="14" t="n">
        <x:v>1</x:v>
      </x:c>
      <x:c r="G505" s="3" t="str">
        <x:v>к-т</x:v>
      </x:c>
      <x:c r="H505" s="15" t="n">
        <x:v>80000</x:v>
      </x:c>
      <x:c r="I505" s="15" t="n">
        <x:v>200000</x:v>
      </x:c>
      <x:c r="J505" s="16" t="n">
        <x:f>IF(AND(ISNUMBER(F505),ISNUMBER(H505)),F505*H505,"")</x:f>
        <x:v>80000</x:v>
      </x:c>
      <x:c r="K505" s="16" t="n">
        <x:f>IF(AND(ISNUMBER(F505),ISNUMBER(I505)),F505*I505,"")</x:f>
        <x:v>200000</x:v>
      </x:c>
      <x:c r="L505" s="11" t="str">
        <x:v>Купить</x:v>
      </x:c>
      <x:c r="M505" s="11" t="str">
        <x:v>Подбирается под расход, давление и теплоноситель серверного OEM. Включить основной и запасной насос, если требуются платформой.</x:v>
      </x:c>
      <x:c r="N505" s="11" t="str">
        <x:v>Бюджетная оценка на 03.10.2026. Источник подтверждает характеристики, а не цену.</x:v>
      </x:c>
      <x:c r="O505" s="11" t="str">
        <x:f>IF(C505="Опционально","Вне итога",IF(AND(ISNUMBER(F505),ISNUMBER(H505),ISNUMBER(I505),F505&gt;0,H505&gt;=0,I505&gt;=H505),"Цена учтена","Уточнить цену/количество"))</x:f>
        <x:v>Цена учтена</x:v>
      </x:c>
      <x:c r="P505" s="10"/>
      <x:c r="Q505" s="18" t="str">
        <x:v>Vertiv: блоки жидкостного охлаждения</x:v>
      </x:c>
      <x:c r="R505" s="18" t="str">
        <x:v>https://www.vertiv.com/fr-ca/products-catalog/thermal-management/high-density-solutions/vertiv-coolchip-cdu/</x:v>
      </x:c>
    </x:row>
    <x:row r="506" ht="44" customHeight="1">
      <x:c r="A506" s="10" t="str">
        <x:v>A7.1</x:v>
      </x:c>
      <x:c r="B506" s="10" t="str">
        <x:v>A7</x:v>
      </x:c>
      <x:c r="C506" s="11" t="str">
        <x:v>Помещение</x:v>
      </x:c>
      <x:c r="D506" s="11" t="str">
        <x:v>Наружный охладитель/чиллер</x:v>
      </x:c>
      <x:c r="E506" s="11" t="str">
        <x:v>Отвод ≥150kW при расчётной наружной температуре</x:v>
      </x:c>
      <x:c r="F506" s="14" t="n">
        <x:v>1</x:v>
      </x:c>
      <x:c r="G506" s="3" t="str">
        <x:v>к-т</x:v>
      </x:c>
      <x:c r="H506" s="15" t="n">
        <x:v>60000</x:v>
      </x:c>
      <x:c r="I506" s="15" t="n">
        <x:v>180000</x:v>
      </x:c>
      <x:c r="J506" s="16" t="n">
        <x:f>IF(AND(ISNUMBER(F506),ISNUMBER(H506)),F506*H506,"")</x:f>
        <x:v>60000</x:v>
      </x:c>
      <x:c r="K506" s="16" t="n">
        <x:f>IF(AND(ISNUMBER(F506),ISNUMBER(I506)),F506*I506,"")</x:f>
        <x:v>180000</x:v>
      </x:c>
      <x:c r="L506" s="11" t="str">
        <x:v>Купить</x:v>
      </x:c>
      <x:c r="M506" s="11" t="str">
        <x:v>Тепло из CDU должно уходить наружу. Для жаркой погоды может требоваться чиллер вместо сухого охладителя.</x:v>
      </x:c>
      <x:c r="N506" s="11" t="str">
        <x:v>Бюджетная оценка на 03.10.2026. Источник подтверждает характеристики, а не цену.</x:v>
      </x:c>
      <x:c r="O506" s="11" t="str">
        <x:f>IF(C506="Опционально","Вне итога",IF(AND(ISNUMBER(F506),ISNUMBER(H506),ISNUMBER(I506),F506&gt;0,H506&gt;=0,I506&gt;=H506),"Цена учтена","Уточнить цену/количество"))</x:f>
        <x:v>Цена учтена</x:v>
      </x:c>
      <x:c r="P506" s="10"/>
      <x:c r="Q506" s="18" t="str">
        <x:v>Бюджетная оценка автора</x:v>
      </x:c>
      <x:c r="R506" s="18" t="str"/>
    </x:row>
    <x:row r="507" ht="44" customHeight="1">
      <x:c r="A507" s="10" t="str">
        <x:v>A7.1</x:v>
      </x:c>
      <x:c r="B507" s="10" t="str">
        <x:v>A7</x:v>
      </x:c>
      <x:c r="C507" s="11" t="str">
        <x:v>Помещение</x:v>
      </x:c>
      <x:c r="D507" s="11" t="str">
        <x:v>Жидкостные трассы</x:v>
      </x:c>
      <x:c r="E507" s="11" t="str">
        <x:v>Подача и обратка, теплоизоляция, клапаны, фитинги</x:v>
      </x:c>
      <x:c r="F507" s="14" t="n">
        <x:v>40</x:v>
      </x:c>
      <x:c r="G507" s="3" t="str">
        <x:v>м</x:v>
      </x:c>
      <x:c r="H507" s="15" t="n">
        <x:v>60</x:v>
      </x:c>
      <x:c r="I507" s="15" t="n">
        <x:v>170</x:v>
      </x:c>
      <x:c r="J507" s="16" t="n">
        <x:f>IF(AND(ISNUMBER(F507),ISNUMBER(H507)),F507*H507,"")</x:f>
        <x:v>2400</x:v>
      </x:c>
      <x:c r="K507" s="16" t="n">
        <x:f>IF(AND(ISNUMBER(F507),ISNUMBER(I507)),F507*I507,"")</x:f>
        <x:v>6800</x:v>
      </x:c>
      <x:c r="L507" s="11" t="str">
        <x:v>Купить</x:v>
      </x:c>
      <x:c r="M507" s="11" t="str">
        <x:v>40 м суммарно для подачи и обратки. Материал, диаметр и разъёмы по OEM.</x:v>
      </x:c>
      <x:c r="N507" s="11" t="str">
        <x:v>Бюджетная оценка на 03.10.2026. Источник подтверждает характеристики, а не цену.</x:v>
      </x:c>
      <x:c r="O507" s="11" t="str">
        <x:f>IF(C507="Опционально","Вне итога",IF(AND(ISNUMBER(F507),ISNUMBER(H507),ISNUMBER(I507),F507&gt;0,H507&gt;=0,I507&gt;=H507),"Цена учтена","Уточнить цену/количество"))</x:f>
        <x:v>Цена учтена</x:v>
      </x:c>
      <x:c r="P507" s="10"/>
      <x:c r="Q507" s="18" t="str">
        <x:v>Бюджетная оценка автора</x:v>
      </x:c>
      <x:c r="R507" s="18" t="str"/>
    </x:row>
    <x:row r="508" ht="44" customHeight="1">
      <x:c r="A508" s="10" t="str">
        <x:v>A7.1</x:v>
      </x:c>
      <x:c r="B508" s="10" t="str">
        <x:v>A7</x:v>
      </x:c>
      <x:c r="C508" s="11" t="str">
        <x:v>Помещение</x:v>
      </x:c>
      <x:c r="D508" s="11" t="str">
        <x:v>Подключение серверов к CDU</x:v>
      </x:c>
      <x:c r="E508" s="11" t="str">
        <x:v>OEM шланги, быстроразъёмы, коллекторы, заглушки, поддон</x:v>
      </x:c>
      <x:c r="F508" s="14" t="n">
        <x:v>1</x:v>
      </x:c>
      <x:c r="G508" s="3" t="str">
        <x:v>к-т</x:v>
      </x:c>
      <x:c r="H508" s="15" t="n">
        <x:v>12000</x:v>
      </x:c>
      <x:c r="I508" s="15" t="n">
        <x:v>35000</x:v>
      </x:c>
      <x:c r="J508" s="16" t="n">
        <x:f>IF(AND(ISNUMBER(F508),ISNUMBER(H508)),F508*H508,"")</x:f>
        <x:v>12000</x:v>
      </x:c>
      <x:c r="K508" s="16" t="n">
        <x:f>IF(AND(ISNUMBER(F508),ISNUMBER(I508)),F508*I508,"")</x:f>
        <x:v>35000</x:v>
      </x:c>
      <x:c r="L508" s="11" t="str">
        <x:v>Купить</x:v>
      </x:c>
      <x:c r="M508" s="11" t="str">
        <x:v>Внутренние холодные пластины входят в сервер. Внешние шланги и переходы здесь.</x:v>
      </x:c>
      <x:c r="N508" s="11" t="str">
        <x:v>Бюджетная оценка на 03.10.2026. Источник подтверждает характеристики, а не цену.</x:v>
      </x:c>
      <x:c r="O508" s="11" t="str">
        <x:f>IF(C508="Опционально","Вне итога",IF(AND(ISNUMBER(F508),ISNUMBER(H508),ISNUMBER(I508),F508&gt;0,H508&gt;=0,I508&gt;=H508),"Цена учтена","Уточнить цену/количество"))</x:f>
        <x:v>Цена учтена</x:v>
      </x:c>
      <x:c r="P508" s="10"/>
      <x:c r="Q508" s="18" t="str">
        <x:v>Бюджетная оценка автора</x:v>
      </x:c>
      <x:c r="R508" s="18" t="str"/>
    </x:row>
    <x:row r="509" ht="44" customHeight="1">
      <x:c r="A509" s="10" t="str">
        <x:v>A7.1</x:v>
      </x:c>
      <x:c r="B509" s="10" t="str">
        <x:v>A7</x:v>
      </x:c>
      <x:c r="C509" s="11" t="str">
        <x:v>Помещение</x:v>
      </x:c>
      <x:c r="D509" s="11" t="str">
        <x:v>Теплоноситель и фильтрация</x:v>
      </x:c>
      <x:c r="E509" s="11" t="str">
        <x:v>Первичная заправка, фильтр, контроль качества воды/состава</x:v>
      </x:c>
      <x:c r="F509" s="14" t="n">
        <x:v>1</x:v>
      </x:c>
      <x:c r="G509" s="3" t="str">
        <x:v>к-т</x:v>
      </x:c>
      <x:c r="H509" s="15" t="n">
        <x:v>3000</x:v>
      </x:c>
      <x:c r="I509" s="15" t="n">
        <x:v>10000</x:v>
      </x:c>
      <x:c r="J509" s="16" t="n">
        <x:f>IF(AND(ISNUMBER(F509),ISNUMBER(H509)),F509*H509,"")</x:f>
        <x:v>3000</x:v>
      </x:c>
      <x:c r="K509" s="16" t="n">
        <x:f>IF(AND(ISNUMBER(F509),ISNUMBER(I509)),F509*I509,"")</x:f>
        <x:v>10000</x:v>
      </x:c>
      <x:c r="L509" s="11" t="str">
        <x:v>Купить</x:v>
      </x:c>
      <x:c r="M509" s="11" t="str"/>
      <x:c r="N509" s="11" t="str">
        <x:v>Бюджетная оценка на 03.10.2026. Источник подтверждает характеристики, а не цену.</x:v>
      </x:c>
      <x:c r="O509" s="11" t="str">
        <x:f>IF(C509="Опционально","Вне итога",IF(AND(ISNUMBER(F509),ISNUMBER(H509),ISNUMBER(I509),F509&gt;0,H509&gt;=0,I509&gt;=H509),"Цена учтена","Уточнить цену/количество"))</x:f>
        <x:v>Цена учтена</x:v>
      </x:c>
      <x:c r="P509" s="10"/>
      <x:c r="Q509" s="18" t="str">
        <x:v>Бюджетная оценка автора</x:v>
      </x:c>
      <x:c r="R509" s="18" t="str"/>
    </x:row>
    <x:row r="510" ht="44" customHeight="1">
      <x:c r="A510" s="10" t="str">
        <x:v>A7.1</x:v>
      </x:c>
      <x:c r="B510" s="10" t="str">
        <x:v>A7</x:v>
      </x:c>
      <x:c r="C510" s="11" t="str">
        <x:v>Помещение</x:v>
      </x:c>
      <x:c r="D510" s="11" t="str">
        <x:v>Контроль утечек</x:v>
      </x:c>
      <x:c r="E510" s="11" t="str">
        <x:v>Датчики и кабель обнаружения воды у сервера, CDU и трассы</x:v>
      </x:c>
      <x:c r="F510" s="14" t="n">
        <x:v>1</x:v>
      </x:c>
      <x:c r="G510" s="3" t="str">
        <x:v>к-т</x:v>
      </x:c>
      <x:c r="H510" s="15" t="n">
        <x:v>400</x:v>
      </x:c>
      <x:c r="I510" s="15" t="n">
        <x:v>2500</x:v>
      </x:c>
      <x:c r="J510" s="16" t="n">
        <x:f>IF(AND(ISNUMBER(F510),ISNUMBER(H510)),F510*H510,"")</x:f>
        <x:v>400</x:v>
      </x:c>
      <x:c r="K510" s="16" t="n">
        <x:f>IF(AND(ISNUMBER(F510),ISNUMBER(I510)),F510*I510,"")</x:f>
        <x:v>2500</x:v>
      </x:c>
      <x:c r="L510" s="11" t="str">
        <x:v>Купить</x:v>
      </x:c>
      <x:c r="M510" s="11" t="str"/>
      <x:c r="N510" s="11" t="str">
        <x:v>Бюджетная оценка на 03.10.2026. Источник подтверждает характеристики, а не цену.</x:v>
      </x:c>
      <x:c r="O510" s="11" t="str">
        <x:f>IF(C510="Опционально","Вне итога",IF(AND(ISNUMBER(F510),ISNUMBER(H510),ISNUMBER(I510),F510&gt;0,H510&gt;=0,I510&gt;=H510),"Цена учтена","Уточнить цену/количество"))</x:f>
        <x:v>Цена учтена</x:v>
      </x:c>
      <x:c r="P510" s="10"/>
      <x:c r="Q510" s="18" t="str">
        <x:v>Бюджетная оценка автора</x:v>
      </x:c>
      <x:c r="R510" s="18" t="str"/>
    </x:row>
    <x:row r="511" ht="44" customHeight="1">
      <x:c r="A511" s="10" t="str">
        <x:v>A7.1</x:v>
      </x:c>
      <x:c r="B511" s="10" t="str">
        <x:v>A7</x:v>
      </x:c>
      <x:c r="C511" s="11" t="str">
        <x:v>Помещение</x:v>
      </x:c>
      <x:c r="D511" s="11" t="str">
        <x:v>Охлаждение воздуха в комнате</x:v>
      </x:c>
      <x:c r="E511" s="11" t="str">
        <x:v>24/7, полезная холодопроизводительность ≥24kW</x:v>
      </x:c>
      <x:c r="F511" s="14" t="n">
        <x:v>1</x:v>
      </x:c>
      <x:c r="G511" s="3" t="str">
        <x:v>к-т</x:v>
      </x:c>
      <x:c r="H511" s="15" t="n">
        <x:v>8400</x:v>
      </x:c>
      <x:c r="I511" s="15" t="n">
        <x:v>20400</x:v>
      </x:c>
      <x:c r="J511" s="16" t="n">
        <x:f>IF(AND(ISNUMBER(F511),ISNUMBER(H511)),F511*H511,"")</x:f>
        <x:v>8400</x:v>
      </x:c>
      <x:c r="K511" s="16" t="n">
        <x:f>IF(AND(ISNUMBER(F511),ISNUMBER(I511)),F511*I511,"")</x:f>
        <x:v>20400</x:v>
      </x:c>
      <x:c r="L511" s="11" t="str">
        <x:v>Купить</x:v>
      </x:c>
      <x:c r="M511" s="11" t="str">
        <x:v>Отводит тепло сети, NAS и ту часть серверного тепла, которая остаётся в воздухе. Уточнить долю у OEM.</x:v>
      </x:c>
      <x:c r="N511" s="11" t="str">
        <x:v>Бюджетная оценка на 03.10.2026. Источник подтверждает характеристики, а не цену.</x:v>
      </x:c>
      <x:c r="O511" s="11" t="str">
        <x:f>IF(C511="Опционально","Вне итога",IF(AND(ISNUMBER(F511),ISNUMBER(H511),ISNUMBER(I511),F511&gt;0,H511&gt;=0,I511&gt;=H511),"Цена учтена","Уточнить цену/количество"))</x:f>
        <x:v>Цена учтена</x:v>
      </x:c>
      <x:c r="P511" s="10"/>
      <x:c r="Q511" s="18" t="str">
        <x:v>Бюджетная оценка автора</x:v>
      </x:c>
      <x:c r="R511" s="18" t="str"/>
    </x:row>
    <x:row r="512" ht="44" customHeight="1">
      <x:c r="A512" s="10" t="str">
        <x:v>A7.1</x:v>
      </x:c>
      <x:c r="B512" s="10" t="str">
        <x:v>A7</x:v>
      </x:c>
      <x:c r="C512" s="11" t="str">
        <x:v>Помещение</x:v>
      </x:c>
      <x:c r="D512" s="11" t="str">
        <x:v>Монтаж и пуск жидкостного контура</x:v>
      </x:c>
      <x:c r="E512" s="11" t="str">
        <x:v>Опрессовка, промывка, заправка, настройка CDU/чиллера</x:v>
      </x:c>
      <x:c r="F512" s="14" t="n">
        <x:v>1</x:v>
      </x:c>
      <x:c r="G512" s="3" t="str">
        <x:v>усл</x:v>
      </x:c>
      <x:c r="H512" s="15" t="n">
        <x:v>20000</x:v>
      </x:c>
      <x:c r="I512" s="15" t="n">
        <x:v>65000</x:v>
      </x:c>
      <x:c r="J512" s="16" t="n">
        <x:f>IF(AND(ISNUMBER(F512),ISNUMBER(H512)),F512*H512,"")</x:f>
        <x:v>20000</x:v>
      </x:c>
      <x:c r="K512" s="16" t="n">
        <x:f>IF(AND(ISNUMBER(F512),ISNUMBER(I512)),F512*I512,"")</x:f>
        <x:v>65000</x:v>
      </x:c>
      <x:c r="L512" s="11" t="str">
        <x:v>Купить</x:v>
      </x:c>
      <x:c r="M512" s="11" t="str"/>
      <x:c r="N512" s="11" t="str">
        <x:v>Бюджетная оценка на 03.10.2026. Источник подтверждает характеристики, а не цену.</x:v>
      </x:c>
      <x:c r="O512" s="11" t="str">
        <x:f>IF(C512="Опционально","Вне итога",IF(AND(ISNUMBER(F512),ISNUMBER(H512),ISNUMBER(I512),F512&gt;0,H512&gt;=0,I512&gt;=H512),"Цена учтена","Уточнить цену/количество"))</x:f>
        <x:v>Цена учтена</x:v>
      </x:c>
      <x:c r="P512" s="10"/>
      <x:c r="Q512" s="18" t="str">
        <x:v>Бюджетная оценка автора</x:v>
      </x:c>
      <x:c r="R512" s="18" t="str"/>
    </x:row>
    <x:row r="513" ht="44" customHeight="1">
      <x:c r="A513" s="10" t="str">
        <x:v>A7.1</x:v>
      </x:c>
      <x:c r="B513" s="10" t="str">
        <x:v>A7</x:v>
      </x:c>
      <x:c r="C513" s="11" t="str">
        <x:v>Помещение</x:v>
      </x:c>
      <x:c r="D513" s="11" t="str">
        <x:v>Вентиляция и уплотнение вводов</x:v>
      </x:c>
      <x:c r="E513" s="11" t="str">
        <x:v>Регулируемая вентиляция, решётки/фильтры, герметизация проходок</x:v>
      </x:c>
      <x:c r="F513" s="14" t="n">
        <x:v>1</x:v>
      </x:c>
      <x:c r="G513" s="3" t="str">
        <x:v>к-т</x:v>
      </x:c>
      <x:c r="H513" s="15" t="n">
        <x:v>800</x:v>
      </x:c>
      <x:c r="I513" s="15" t="n">
        <x:v>3500</x:v>
      </x:c>
      <x:c r="J513" s="16" t="n">
        <x:f>IF(AND(ISNUMBER(F513),ISNUMBER(H513)),F513*H513,"")</x:f>
        <x:v>800</x:v>
      </x:c>
      <x:c r="K513" s="16" t="n">
        <x:f>IF(AND(ISNUMBER(F513),ISNUMBER(I513)),F513*I513,"")</x:f>
        <x:v>3500</x:v>
      </x:c>
      <x:c r="L513" s="11" t="str">
        <x:v>Купить</x:v>
      </x:c>
      <x:c r="M513" s="11" t="str">
        <x:v>Кондиционер не обеспечивает приток воздуха сам по себе. Решение согласуется с расчётом охлаждения.</x:v>
      </x:c>
      <x:c r="N513" s="11" t="str">
        <x:v>Бюджетная оценка на 03.10.2026. Источник подтверждает характеристики, а не цену.</x:v>
      </x:c>
      <x:c r="O513" s="11" t="str">
        <x:f>IF(C513="Опционально","Вне итога",IF(AND(ISNUMBER(F513),ISNUMBER(H513),ISNUMBER(I513),F513&gt;0,H513&gt;=0,I513&gt;=H513),"Цена учтена","Уточнить цену/количество"))</x:f>
        <x:v>Цена учтена</x:v>
      </x:c>
      <x:c r="P513" s="10"/>
      <x:c r="Q513" s="18" t="str">
        <x:v>Бюджетная оценка автора</x:v>
      </x:c>
      <x:c r="R513" s="18" t="str"/>
    </x:row>
    <x:row r="514" ht="44" customHeight="1">
      <x:c r="A514" s="10" t="str">
        <x:v>A7.1</x:v>
      </x:c>
      <x:c r="B514" s="10" t="str">
        <x:v>A7</x:v>
      </x:c>
      <x:c r="C514" s="11" t="str">
        <x:v>Помещение</x:v>
      </x:c>
      <x:c r="D514" s="11" t="str">
        <x:v>Пожарная сигнализация</x:v>
      </x:c>
      <x:c r="E514" s="11" t="str">
        <x:v>Датчик дыма, подключение к существующей системе или автономный комплект</x:v>
      </x:c>
      <x:c r="F514" s="14" t="n">
        <x:v>1</x:v>
      </x:c>
      <x:c r="G514" s="3" t="str">
        <x:v>к-т</x:v>
      </x:c>
      <x:c r="H514" s="15" t="n">
        <x:v>150</x:v>
      </x:c>
      <x:c r="I514" s="15" t="n">
        <x:v>700</x:v>
      </x:c>
      <x:c r="J514" s="16" t="n">
        <x:f>IF(AND(ISNUMBER(F514),ISNUMBER(H514)),F514*H514,"")</x:f>
        <x:v>150</x:v>
      </x:c>
      <x:c r="K514" s="16" t="n">
        <x:f>IF(AND(ISNUMBER(F514),ISNUMBER(I514)),F514*I514,"")</x:f>
        <x:v>700</x:v>
      </x:c>
      <x:c r="L514" s="11" t="str">
        <x:v>Купить</x:v>
      </x:c>
      <x:c r="M514" s="11" t="str"/>
      <x:c r="N514" s="11" t="str">
        <x:v>Бюджетная оценка на 03.10.2026. Источник подтверждает характеристики, а не цену.</x:v>
      </x:c>
      <x:c r="O514" s="11" t="str">
        <x:f>IF(C514="Опционально","Вне итога",IF(AND(ISNUMBER(F514),ISNUMBER(H514),ISNUMBER(I514),F514&gt;0,H514&gt;=0,I514&gt;=H514),"Цена учтена","Уточнить цену/количество"))</x:f>
        <x:v>Цена учтена</x:v>
      </x:c>
      <x:c r="P514" s="10"/>
      <x:c r="Q514" s="18" t="str">
        <x:v>Бюджетная оценка автора</x:v>
      </x:c>
      <x:c r="R514" s="18" t="str"/>
    </x:row>
    <x:row r="515" ht="44" customHeight="1">
      <x:c r="A515" s="10" t="str">
        <x:v>A7.1</x:v>
      </x:c>
      <x:c r="B515" s="10" t="str">
        <x:v>A7</x:v>
      </x:c>
      <x:c r="C515" s="11" t="str">
        <x:v>Помещение</x:v>
      </x:c>
      <x:c r="D515" s="11" t="str">
        <x:v>Огнетушители и обозначения</x:v>
      </x:c>
      <x:c r="E515" s="11" t="str">
        <x:v>2 подходящих для электрооборудования огнетушителя, указатели</x:v>
      </x:c>
      <x:c r="F515" s="14" t="n">
        <x:v>1</x:v>
      </x:c>
      <x:c r="G515" s="3" t="str">
        <x:v>к-т</x:v>
      </x:c>
      <x:c r="H515" s="15" t="n">
        <x:v>140</x:v>
      </x:c>
      <x:c r="I515" s="15" t="n">
        <x:v>400</x:v>
      </x:c>
      <x:c r="J515" s="16" t="n">
        <x:f>IF(AND(ISNUMBER(F515),ISNUMBER(H515)),F515*H515,"")</x:f>
        <x:v>140</x:v>
      </x:c>
      <x:c r="K515" s="16" t="n">
        <x:f>IF(AND(ISNUMBER(F515),ISNUMBER(I515)),F515*I515,"")</x:f>
        <x:v>400</x:v>
      </x:c>
      <x:c r="L515" s="11" t="str">
        <x:v>Купить</x:v>
      </x:c>
      <x:c r="M515" s="11" t="str">
        <x:v>Тип и размещение определяет местный проект помещения.</x:v>
      </x:c>
      <x:c r="N515" s="11" t="str">
        <x:v>Бюджетная оценка на 03.10.2026. Источник подтверждает характеристики, а не цену.</x:v>
      </x:c>
      <x:c r="O515" s="11" t="str">
        <x:f>IF(C515="Опционально","Вне итога",IF(AND(ISNUMBER(F515),ISNUMBER(H515),ISNUMBER(I515),F515&gt;0,H515&gt;=0,I515&gt;=H515),"Цена учтена","Уточнить цену/количество"))</x:f>
        <x:v>Цена учтена</x:v>
      </x:c>
      <x:c r="P515" s="10"/>
      <x:c r="Q515" s="18" t="str">
        <x:v>Бюджетная оценка автора</x:v>
      </x:c>
      <x:c r="R515" s="18" t="str"/>
    </x:row>
    <x:row r="516" ht="44" customHeight="1">
      <x:c r="A516" s="10" t="str">
        <x:v>A7.1</x:v>
      </x:c>
      <x:c r="B516" s="10" t="str">
        <x:v>A7</x:v>
      </x:c>
      <x:c r="C516" s="11" t="str">
        <x:v>Помещение</x:v>
      </x:c>
      <x:c r="D516" s="11" t="str">
        <x:v>Контроль температуры и влажности</x:v>
      </x:c>
      <x:c r="E516" s="11" t="str">
        <x:v>Сетевой датчик с 2–4 внешними зондами и уведомлением</x:v>
      </x:c>
      <x:c r="F516" s="14" t="n">
        <x:v>1</x:v>
      </x:c>
      <x:c r="G516" s="3" t="str">
        <x:v>к-т</x:v>
      </x:c>
      <x:c r="H516" s="15" t="n">
        <x:v>150</x:v>
      </x:c>
      <x:c r="I516" s="15" t="n">
        <x:v>600</x:v>
      </x:c>
      <x:c r="J516" s="16" t="n">
        <x:f>IF(AND(ISNUMBER(F516),ISNUMBER(H516)),F516*H516,"")</x:f>
        <x:v>150</x:v>
      </x:c>
      <x:c r="K516" s="16" t="n">
        <x:f>IF(AND(ISNUMBER(F516),ISNUMBER(I516)),F516*I516,"")</x:f>
        <x:v>600</x:v>
      </x:c>
      <x:c r="L516" s="11" t="str">
        <x:v>Купить</x:v>
      </x:c>
      <x:c r="M516" s="11" t="str">
        <x:v>Настроить аварийное завершение работы при перегреве/сбое охлаждения.</x:v>
      </x:c>
      <x:c r="N516" s="11" t="str">
        <x:v>Бюджетная оценка на 03.10.2026. Источник подтверждает характеристики, а не цену.</x:v>
      </x:c>
      <x:c r="O516" s="11" t="str">
        <x:f>IF(C516="Опционально","Вне итога",IF(AND(ISNUMBER(F516),ISNUMBER(H516),ISNUMBER(I516),F516&gt;0,H516&gt;=0,I516&gt;=H516),"Цена учтена","Уточнить цену/количество"))</x:f>
        <x:v>Цена учтена</x:v>
      </x:c>
      <x:c r="P516" s="10"/>
      <x:c r="Q516" s="18" t="str">
        <x:v>Бюджетная оценка автора</x:v>
      </x:c>
      <x:c r="R516" s="18" t="str"/>
    </x:row>
    <x:row r="517" ht="44" customHeight="1">
      <x:c r="A517" s="10" t="str">
        <x:v>A7.1</x:v>
      </x:c>
      <x:c r="B517" s="10" t="str">
        <x:v>A7</x:v>
      </x:c>
      <x:c r="C517" s="11" t="str">
        <x:v>Помещение</x:v>
      </x:c>
      <x:c r="D517" s="11" t="str">
        <x:v>Крепёж и мелкие расходники</x:v>
      </x:c>
      <x:c r="E517" s="11" t="str">
        <x:v>Наконечники, клеммы, маркировка, стяжки-липучки, вводы, запас кабеля</x:v>
      </x:c>
      <x:c r="F517" s="14" t="n">
        <x:v>1</x:v>
      </x:c>
      <x:c r="G517" s="3" t="str">
        <x:v>к-т</x:v>
      </x:c>
      <x:c r="H517" s="15" t="n">
        <x:v>500</x:v>
      </x:c>
      <x:c r="I517" s="15" t="n">
        <x:v>1800</x:v>
      </x:c>
      <x:c r="J517" s="16" t="n">
        <x:f>IF(AND(ISNUMBER(F517),ISNUMBER(H517)),F517*H517,"")</x:f>
        <x:v>500</x:v>
      </x:c>
      <x:c r="K517" s="16" t="n">
        <x:f>IF(AND(ISNUMBER(F517),ISNUMBER(I517)),F517*I517,"")</x:f>
        <x:v>1800</x:v>
      </x:c>
      <x:c r="L517" s="11" t="str">
        <x:v>Купить</x:v>
      </x:c>
      <x:c r="M517" s="11" t="str"/>
      <x:c r="N517" s="11" t="str">
        <x:v>Бюджетная оценка на 03.10.2026. Источник подтверждает характеристики, а не цену.</x:v>
      </x:c>
      <x:c r="O517" s="11" t="str">
        <x:f>IF(C517="Опционально","Вне итога",IF(AND(ISNUMBER(F517),ISNUMBER(H517),ISNUMBER(I517),F517&gt;0,H517&gt;=0,I517&gt;=H517),"Цена учтена","Уточнить цену/количество"))</x:f>
        <x:v>Цена учтена</x:v>
      </x:c>
      <x:c r="P517" s="10"/>
      <x:c r="Q517" s="18" t="str">
        <x:v>Бюджетная оценка автора</x:v>
      </x:c>
      <x:c r="R517" s="18" t="str"/>
    </x:row>
    <x:row r="518" ht="44" customHeight="1">
      <x:c r="A518" s="10" t="str">
        <x:v>A7.1</x:v>
      </x:c>
      <x:c r="B518" s="10" t="str">
        <x:v>A7</x:v>
      </x:c>
      <x:c r="C518" s="11" t="str">
        <x:v>Помещение</x:v>
      </x:c>
      <x:c r="D518" s="11" t="str">
        <x:v>Монтаж и измерения электрики</x:v>
      </x:c>
      <x:c r="E518" s="11" t="str">
        <x:v>Монтаж, проверка защит, заземления и нагрузочный тест</x:v>
      </x:c>
      <x:c r="F518" s="14" t="n">
        <x:v>1</x:v>
      </x:c>
      <x:c r="G518" s="3" t="str">
        <x:v>усл</x:v>
      </x:c>
      <x:c r="H518" s="15" t="n">
        <x:v>15000</x:v>
      </x:c>
      <x:c r="I518" s="15" t="n">
        <x:v>45000</x:v>
      </x:c>
      <x:c r="J518" s="16" t="n">
        <x:f>IF(AND(ISNUMBER(F518),ISNUMBER(H518)),F518*H518,"")</x:f>
        <x:v>15000</x:v>
      </x:c>
      <x:c r="K518" s="16" t="n">
        <x:f>IF(AND(ISNUMBER(F518),ISNUMBER(I518)),F518*I518,"")</x:f>
        <x:v>45000</x:v>
      </x:c>
      <x:c r="L518" s="11" t="str">
        <x:v>Купить</x:v>
      </x:c>
      <x:c r="M518" s="11" t="str"/>
      <x:c r="N518" s="11" t="str">
        <x:v>Бюджетная оценка на 03.10.2026. Источник подтверждает характеристики, а не цену.</x:v>
      </x:c>
      <x:c r="O518" s="11" t="str">
        <x:f>IF(C518="Опционально","Вне итога",IF(AND(ISNUMBER(F518),ISNUMBER(H518),ISNUMBER(I518),F518&gt;0,H518&gt;=0,I518&gt;=H518),"Цена учтена","Уточнить цену/количество"))</x:f>
        <x:v>Цена учтена</x:v>
      </x:c>
      <x:c r="P518" s="10"/>
      <x:c r="Q518" s="18" t="str">
        <x:v>Бюджетная оценка автора</x:v>
      </x:c>
      <x:c r="R518" s="18" t="str"/>
    </x:row>
    <x:row r="519" ht="44" customHeight="1">
      <x:c r="A519" s="10" t="str">
        <x:v>A7.1</x:v>
      </x:c>
      <x:c r="B519" s="10" t="str">
        <x:v>A7</x:v>
      </x:c>
      <x:c r="C519" s="11" t="str">
        <x:v>Помещение</x:v>
      </x:c>
      <x:c r="D519" s="11" t="str">
        <x:v>Доставка, разгрузка и занос</x:v>
      </x:c>
      <x:c r="E519" s="11" t="str">
        <x:v>Транспорт, такелаж, страховка перевозки</x:v>
      </x:c>
      <x:c r="F519" s="14" t="n">
        <x:v>1</x:v>
      </x:c>
      <x:c r="G519" s="3" t="str">
        <x:v>усл</x:v>
      </x:c>
      <x:c r="H519" s="15" t="n">
        <x:v>15000</x:v>
      </x:c>
      <x:c r="I519" s="15" t="n">
        <x:v>50000</x:v>
      </x:c>
      <x:c r="J519" s="16" t="n">
        <x:f>IF(AND(ISNUMBER(F519),ISNUMBER(H519)),F519*H519,"")</x:f>
        <x:v>15000</x:v>
      </x:c>
      <x:c r="K519" s="16" t="n">
        <x:f>IF(AND(ISNUMBER(F519),ISNUMBER(I519)),F519*I519,"")</x:f>
        <x:v>50000</x:v>
      </x:c>
      <x:c r="L519" s="11" t="str">
        <x:v>Купить</x:v>
      </x:c>
      <x:c r="M519" s="11" t="str">
        <x:v>Без импортной пошлины/НДС. Для тяжёлых серверов проверить маршрут заноса заранее.</x:v>
      </x:c>
      <x:c r="N519" s="11" t="str">
        <x:v>Бюджетная оценка на 03.10.2026. Источник подтверждает характеристики, а не цену.</x:v>
      </x:c>
      <x:c r="O519" s="11" t="str">
        <x:f>IF(C519="Опционально","Вне итога",IF(AND(ISNUMBER(F519),ISNUMBER(H519),ISNUMBER(I519),F519&gt;0,H519&gt;=0,I519&gt;=H519),"Цена учтена","Уточнить цену/количество"))</x:f>
        <x:v>Цена учтена</x:v>
      </x:c>
      <x:c r="P519" s="10"/>
      <x:c r="Q519" s="18" t="str">
        <x:v>Бюджетная оценка автора</x:v>
      </x:c>
      <x:c r="R519" s="18" t="str"/>
    </x:row>
    <x:row r="520" ht="44" customHeight="1">
      <x:c r="A520" s="10" t="str">
        <x:v>A7.1</x:v>
      </x:c>
      <x:c r="B520" s="10" t="str">
        <x:v>A7</x:v>
      </x:c>
      <x:c r="C520" s="11" t="str">
        <x:v>Опционально</x:v>
      </x:c>
      <x:c r="D520" s="11" t="str">
        <x:v>Резервная система охлаждения</x:v>
      </x:c>
      <x:c r="E520" s="11" t="str">
        <x:v>N+1 с автоматическим переключением, расчёт отдельно</x:v>
      </x:c>
      <x:c r="F520" s="14" t="n">
        <x:v>1</x:v>
      </x:c>
      <x:c r="G520" s="3" t="str">
        <x:v>к-т</x:v>
      </x:c>
      <x:c r="H520" s="15"/>
      <x:c r="I520" s="15"/>
      <x:c r="J520" s="16" t="str">
        <x:f>IF(AND(ISNUMBER(F520),ISNUMBER(H520)),F520*H520,"")</x:f>
      </x:c>
      <x:c r="K520" s="16" t="str">
        <x:f>IF(AND(ISNUMBER(F520),ISNUMBER(I520)),F520*I520,"")</x:f>
      </x:c>
      <x:c r="L520" s="11" t="str">
        <x:v>По проекту</x:v>
      </x:c>
      <x:c r="M520" s="11" t="str">
        <x:v>Нужна для непрерывной работы при отказе охлаждения. В базовом бюджете система останавливается безопасно.</x:v>
      </x:c>
      <x:c r="N520" s="11" t="str">
        <x:v>Без цены. Требуется отдельное предложение.</x:v>
      </x:c>
      <x:c r="O520" s="11" t="str">
        <x:f>IF(C520="Опционально","Вне итога",IF(AND(ISNUMBER(F520),ISNUMBER(H520),ISNUMBER(I520),F520&gt;0,H520&gt;=0,I520&gt;=H520),"Цена учтена","Уточнить цену/количество"))</x:f>
        <x:v>Вне итога</x:v>
      </x:c>
      <x:c r="P520" s="10"/>
      <x:c r="Q520" s="18" t="str">
        <x:v>Бюджетная оценка автора</x:v>
      </x:c>
      <x:c r="R520" s="18" t="str"/>
    </x:row>
    <x:row r="521" ht="44" customHeight="1">
      <x:c r="A521" s="10" t="str">
        <x:v>A7.1</x:v>
      </x:c>
      <x:c r="B521" s="10" t="str">
        <x:v>A7</x:v>
      </x:c>
      <x:c r="C521" s="11" t="str">
        <x:v>Опционально</x:v>
      </x:c>
      <x:c r="D521" s="11" t="str">
        <x:v>Генератор и переключение ввода</x:v>
      </x:c>
      <x:c r="E521" s="11" t="str">
        <x:v>Для длительных отключений, размер по проекту</x:v>
      </x:c>
      <x:c r="F521" s="14" t="n">
        <x:v>1</x:v>
      </x:c>
      <x:c r="G521" s="3" t="str">
        <x:v>к-т</x:v>
      </x:c>
      <x:c r="H521" s="15"/>
      <x:c r="I521" s="15"/>
      <x:c r="J521" s="16" t="str">
        <x:f>IF(AND(ISNUMBER(F521),ISNUMBER(H521)),F521*H521,"")</x:f>
      </x:c>
      <x:c r="K521" s="16" t="str">
        <x:f>IF(AND(ISNUMBER(F521),ISNUMBER(I521)),F521*I521,"")</x:f>
      </x:c>
      <x:c r="L521" s="11" t="str">
        <x:v>По проекту</x:v>
      </x:c>
      <x:c r="M521" s="11" t="str">
        <x:v>Не включён в базовую сумму. ИБП рассчитан на короткую автономность и завершение работы.</x:v>
      </x:c>
      <x:c r="N521" s="11" t="str">
        <x:v>Без цены. Требуется отдельное предложение.</x:v>
      </x:c>
      <x:c r="O521" s="11" t="str">
        <x:f>IF(C521="Опционально","Вне итога",IF(AND(ISNUMBER(F521),ISNUMBER(H521),ISNUMBER(I521),F521&gt;0,H521&gt;=0,I521&gt;=H521),"Цена учтена","Уточнить цену/количество"))</x:f>
        <x:v>Вне итога</x:v>
      </x:c>
      <x:c r="P521" s="10"/>
      <x:c r="Q521" s="18" t="str">
        <x:v>Бюджетная оценка автора</x:v>
      </x:c>
      <x:c r="R521" s="18" t="str"/>
    </x:row>
    <x:row r="522" ht="61" customHeight="1">
      <x:c r="A522" s="10" t="str">
        <x:v>A7.1</x:v>
      </x:c>
      <x:c r="B522" s="10" t="str">
        <x:v>A7</x:v>
      </x:c>
      <x:c r="C522" s="11" t="str">
        <x:v>Запуск</x:v>
      </x:c>
      <x:c r="D522" s="11" t="str">
        <x:v>Системное ПО</x:v>
      </x:c>
      <x:c r="E522" s="11" t="str">
        <x:v>ОС и стек OEM, драйверы, распределённый запуск и мониторинг</x:v>
      </x:c>
      <x:c r="F522" s="14" t="n">
        <x:v>1</x:v>
      </x:c>
      <x:c r="G522" s="3" t="str">
        <x:v>к-т</x:v>
      </x:c>
      <x:c r="H522" s="15" t="n">
        <x:v>0</x:v>
      </x:c>
      <x:c r="I522" s="15" t="n">
        <x:v>0</x:v>
      </x:c>
      <x:c r="J522" s="16" t="n">
        <x:f>IF(AND(ISNUMBER(F522),ISNUMBER(H522)),F522*H522,"")</x:f>
        <x:v>0</x:v>
      </x:c>
      <x:c r="K522" s="16" t="n">
        <x:f>IF(AND(ISNUMBER(F522),ISNUMBER(I522)),F522*I522,"")</x:f>
        <x:v>0</x:v>
      </x:c>
      <x:c r="L522" s="11" t="str">
        <x:v>Без оплаты лицензии</x:v>
      </x:c>
      <x:c r="M522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522" s="11" t="str">
        <x:v>Бюджетная оценка на 03.10.2026. Источник подтверждает характеристики, а не цену.</x:v>
      </x:c>
      <x:c r="O522" s="11" t="str">
        <x:f>IF(C522="Опционально","Вне итога",IF(AND(ISNUMBER(F522),ISNUMBER(H522),ISNUMBER(I522),F522&gt;0,H522&gt;=0,I522&gt;=H522),"Цена учтена","Уточнить цену/количество"))</x:f>
        <x:v>Цена учтена</x:v>
      </x:c>
      <x:c r="P522" s="10"/>
      <x:c r="Q522" s="18" t="str">
        <x:v>Moonshot: Kimi K3, модель</x:v>
      </x:c>
      <x:c r="R522" s="18" t="str">
        <x:v>https://huggingface.co/moonshotai/Kimi-K3</x:v>
      </x:c>
    </x:row>
    <x:row r="523" ht="44" customHeight="1">
      <x:c r="A523" s="10" t="str">
        <x:v>A7.1</x:v>
      </x:c>
      <x:c r="B523" s="10" t="str">
        <x:v>A7</x:v>
      </x:c>
      <x:c r="C523" s="11" t="str">
        <x:v>Запуск</x:v>
      </x:c>
      <x:c r="D523" s="11" t="str">
        <x:v>Установка и настройка оборудования</x:v>
      </x:c>
      <x:c r="E523" s="11" t="str">
        <x:v>Обновление firmware, ОС, драйверов, сеть, диски и мониторинг</x:v>
      </x:c>
      <x:c r="F523" s="14" t="n">
        <x:v>1</x:v>
      </x:c>
      <x:c r="G523" s="3" t="str">
        <x:v>усл</x:v>
      </x:c>
      <x:c r="H523" s="15" t="n">
        <x:v>3000</x:v>
      </x:c>
      <x:c r="I523" s="15" t="n">
        <x:v>12000</x:v>
      </x:c>
      <x:c r="J523" s="16" t="n">
        <x:f>IF(AND(ISNUMBER(F523),ISNUMBER(H523)),F523*H523,"")</x:f>
        <x:v>3000</x:v>
      </x:c>
      <x:c r="K523" s="16" t="n">
        <x:f>IF(AND(ISNUMBER(F523),ISNUMBER(I523)),F523*I523,"")</x:f>
        <x:v>12000</x:v>
      </x:c>
      <x:c r="L523" s="11" t="str">
        <x:v>Купить</x:v>
      </x:c>
      <x:c r="M523" s="11" t="str">
        <x:v>Фиксированная работа при покупке, без помесячного обслуживания.</x:v>
      </x:c>
      <x:c r="N523" s="11" t="str">
        <x:v>Бюджетная оценка на 03.10.2026. Источник подтверждает характеристики, а не цену.</x:v>
      </x:c>
      <x:c r="O523" s="11" t="str">
        <x:f>IF(C523="Опционально","Вне итога",IF(AND(ISNUMBER(F523),ISNUMBER(H523),ISNUMBER(I523),F523&gt;0,H523&gt;=0,I523&gt;=H523),"Цена учтена","Уточнить цену/количество"))</x:f>
        <x:v>Цена учтена</x:v>
      </x:c>
      <x:c r="P523" s="10"/>
      <x:c r="Q523" s="18" t="str">
        <x:v>Бюджетная оценка автора</x:v>
      </x:c>
      <x:c r="R523" s="18" t="str"/>
    </x:row>
    <x:row r="524" ht="44" customHeight="1">
      <x:c r="A524" s="10" t="str">
        <x:v>A7.1</x:v>
      </x:c>
      <x:c r="B524" s="10" t="str">
        <x:v>A7</x:v>
      </x:c>
      <x:c r="C524" s="11" t="str">
        <x:v>Запуск</x:v>
      </x:c>
      <x:c r="D524" s="11" t="str">
        <x:v>Загрузка и проверка модели</x:v>
      </x:c>
      <x:c r="E524" s="11" t="str">
        <x:v>Загрузка на локальные SSD, проверка файлов, подбор контекста, нагрузочный тест</x:v>
      </x:c>
      <x:c r="F524" s="14" t="n">
        <x:v>1</x:v>
      </x:c>
      <x:c r="G524" s="3" t="str">
        <x:v>усл</x:v>
      </x:c>
      <x:c r="H524" s="15" t="n">
        <x:v>3000</x:v>
      </x:c>
      <x:c r="I524" s="15" t="n">
        <x:v>12000</x:v>
      </x:c>
      <x:c r="J524" s="16" t="n">
        <x:f>IF(AND(ISNUMBER(F524),ISNUMBER(H524)),F524*H524,"")</x:f>
        <x:v>3000</x:v>
      </x:c>
      <x:c r="K524" s="16" t="n">
        <x:f>IF(AND(ISNUMBER(F524),ISNUMBER(I524)),F524*I524,"")</x:f>
        <x:v>12000</x:v>
      </x:c>
      <x:c r="L524" s="11" t="str">
        <x:v>Купить</x:v>
      </x:c>
      <x:c r="M524" s="11" t="str">
        <x:v>Проверить память, время первого ответа, токены/с, качество и восстановление после перезагрузки.</x:v>
      </x:c>
      <x:c r="N524" s="11" t="str">
        <x:v>Бюджетная оценка на 03.10.2026. Источник подтверждает характеристики, а не цену.</x:v>
      </x:c>
      <x:c r="O524" s="11" t="str">
        <x:f>IF(C524="Опционально","Вне итога",IF(AND(ISNUMBER(F524),ISNUMBER(H524),ISNUMBER(I524),F524&gt;0,H524&gt;=0,I524&gt;=H524),"Цена учтена","Уточнить цену/количество"))</x:f>
        <x:v>Цена учтена</x:v>
      </x:c>
      <x:c r="P524" s="10"/>
      <x:c r="Q524" s="18" t="str">
        <x:v>Бюджетная оценка автора</x:v>
      </x:c>
      <x:c r="R524" s="18" t="str"/>
    </x:row>
    <x:row r="525" ht="44" customHeight="1">
      <x:c r="A525" s="10" t="str">
        <x:v>A7.1</x:v>
      </x:c>
      <x:c r="B525" s="10" t="str">
        <x:v>A7</x:v>
      </x:c>
      <x:c r="C525" s="11" t="str">
        <x:v>Запуск</x:v>
      </x:c>
      <x:c r="D525" s="11" t="str">
        <x:v>Резервное копирование и документация</x:v>
      </x:c>
      <x:c r="E525" s="11" t="str">
        <x:v>Настроить копии, аварийное завершение и восстановление. Передать инструкцию</x:v>
      </x:c>
      <x:c r="F525" s="14" t="n">
        <x:v>1</x:v>
      </x:c>
      <x:c r="G525" s="3" t="str">
        <x:v>усл</x:v>
      </x:c>
      <x:c r="H525" s="15" t="n">
        <x:v>1500</x:v>
      </x:c>
      <x:c r="I525" s="15" t="n">
        <x:v>6000</x:v>
      </x:c>
      <x:c r="J525" s="16" t="n">
        <x:f>IF(AND(ISNUMBER(F525),ISNUMBER(H525)),F525*H525,"")</x:f>
        <x:v>1500</x:v>
      </x:c>
      <x:c r="K525" s="16" t="n">
        <x:f>IF(AND(ISNUMBER(F525),ISNUMBER(I525)),F525*I525,"")</x:f>
        <x:v>6000</x:v>
      </x:c>
      <x:c r="L525" s="11" t="str">
        <x:v>Купить</x:v>
      </x:c>
      <x:c r="M525" s="11" t="str"/>
      <x:c r="N525" s="11" t="str">
        <x:v>Бюджетная оценка на 03.10.2026. Источник подтверждает характеристики, а не цену.</x:v>
      </x:c>
      <x:c r="O525" s="11" t="str">
        <x:f>IF(C525="Опционально","Вне итога",IF(AND(ISNUMBER(F525),ISNUMBER(H525),ISNUMBER(I525),F525&gt;0,H525&gt;=0,I525&gt;=H525),"Цена учтена","Уточнить цену/количество"))</x:f>
        <x:v>Цена учтена</x:v>
      </x:c>
      <x:c r="P525" s="10"/>
      <x:c r="Q525" s="18" t="str">
        <x:v>Бюджетная оценка автора</x:v>
      </x:c>
      <x:c r="R525" s="18" t="str"/>
    </x:row>
    <x:row r="526" ht="44" customHeight="1">
      <x:c r="A526" s="10" t="str">
        <x:v>A7.1</x:v>
      </x:c>
      <x:c r="B526" s="10" t="str">
        <x:v>A7</x:v>
      </x:c>
      <x:c r="C526" s="11" t="str">
        <x:v>Запуск</x:v>
      </x:c>
      <x:c r="D526" s="11" t="str">
        <x:v>Резерв на адаптацию программы запуска</x:v>
      </x:c>
      <x:c r="E526" s="11" t="str">
        <x:v>Прототип распределения модели, совместимость kernels/обмена</x:v>
      </x:c>
      <x:c r="F526" s="14" t="n">
        <x:v>1</x:v>
      </x:c>
      <x:c r="G526" s="3" t="str">
        <x:v>резерв</x:v>
      </x:c>
      <x:c r="H526" s="15" t="n">
        <x:v>15000</x:v>
      </x:c>
      <x:c r="I526" s="15" t="n">
        <x:v>100000</x:v>
      </x:c>
      <x:c r="J526" s="16" t="n">
        <x:f>IF(AND(ISNUMBER(F526),ISNUMBER(H526)),F526*H526,"")</x:f>
        <x:v>15000</x:v>
      </x:c>
      <x:c r="K526" s="16" t="n">
        <x:f>IF(AND(ISNUMBER(F526),ISNUMBER(I526)),F526*I526,"")</x:f>
        <x:v>100000</x:v>
      </x:c>
      <x:c r="L526" s="11" t="str">
        <x:v>Резерв</x:v>
      </x:c>
      <x:c r="M526" s="11" t="str">
        <x:v>Плановая сумма для эксперимента. Успешный запуск K3 не гарантирован. Срок и полный бюджет разработки после прототипа.</x:v>
      </x:c>
      <x:c r="N526" s="11" t="str">
        <x:v>Бюджетная оценка на 03.10.2026. Источник подтверждает характеристики, а не цену.</x:v>
      </x:c>
      <x:c r="O526" s="11" t="str">
        <x:f>IF(C526="Опционально","Вне итога",IF(AND(ISNUMBER(F526),ISNUMBER(H526),ISNUMBER(I526),F526&gt;0,H526&gt;=0,I526&gt;=H526),"Цена учтена","Уточнить цену/количество"))</x:f>
        <x:v>Цена учтена</x:v>
      </x:c>
      <x:c r="P526" s="10"/>
      <x:c r="Q526" s="18" t="str">
        <x:v>Бюджетная оценка автора</x:v>
      </x:c>
      <x:c r="R526" s="18" t="str"/>
    </x:row>
    <x:row r="527" ht="44" customHeight="1">
      <x:c r="A527" s="10" t="str">
        <x:v>A7.2</x:v>
      </x:c>
      <x:c r="B527" s="10" t="str">
        <x:v>A7</x:v>
      </x:c>
      <x:c r="C527" s="11" t="str">
        <x:v>Оборудование</x:v>
      </x:c>
      <x:c r="D527" s="11" t="str">
        <x:v>Полный стоечный комплекс</x:v>
      </x:c>
      <x:c r="E527" s="11" t="str">
        <x:v>GB300, 72 ускорителя, все вычислительные/сетевые модули и внутренняя жидкостная часть</x:v>
      </x:c>
      <x:c r="F527" s="14" t="n">
        <x:v>1</x:v>
      </x:c>
      <x:c r="G527" s="3" t="str">
        <x:v>к-т</x:v>
      </x:c>
      <x:c r="H527" s="15" t="n">
        <x:v>4000000</x:v>
      </x:c>
      <x:c r="I527" s="15" t="n">
        <x:v>7000000</x:v>
      </x:c>
      <x:c r="J527" s="16" t="n">
        <x:f>IF(AND(ISNUMBER(F527),ISNUMBER(H527)),F527*H527,"")</x:f>
        <x:v>4000000</x:v>
      </x:c>
      <x:c r="K527" s="16" t="n">
        <x:f>IF(AND(ISNUMBER(F527),ISNUMBER(I527)),F527*I527,"")</x:f>
        <x:v>7000000</x:v>
      </x:c>
      <x:c r="L527" s="11" t="str">
        <x:v>Купить</x:v>
      </x:c>
      <x:c r="M527" s="11" t="str">
        <x:v>Цена бюджета целого OEM-комплекса, не подтверждённый прайс. Запросить полный состав и условия поставки.</x:v>
      </x:c>
      <x:c r="N527" s="11" t="str">
        <x:v>Бюджетная оценка на 03.10.2026. Источник подтверждает характеристики, а не цену.</x:v>
      </x:c>
      <x:c r="O527" s="11" t="str">
        <x:f>IF(C527="Опционально","Вне итога",IF(AND(ISNUMBER(F527),ISNUMBER(H527),ISNUMBER(I527),F527&gt;0,H527&gt;=0,I527&gt;=H527),"Цена учтена","Уточнить цену/количество"))</x:f>
        <x:v>Цена учтена</x:v>
      </x:c>
      <x:c r="P527" s="10"/>
      <x:c r="Q527" s="18" t="str">
        <x:v>NVIDIA: аппаратная часть DGX GB200/GB300</x:v>
      </x:c>
      <x:c r="R527" s="18" t="str">
        <x:v>https://docs.nvidia.com/dgx/dgxgb200-user-guide/hardware.html</x:v>
      </x:c>
    </x:row>
    <x:row r="528" ht="44" customHeight="1">
      <x:c r="A528" s="10" t="str">
        <x:v>A7.2</x:v>
      </x:c>
      <x:c r="B528" s="10" t="str">
        <x:v>A7</x:v>
      </x:c>
      <x:c r="C528" s="11" t="str">
        <x:v>Оборудование</x:v>
      </x:c>
      <x:c r="D528" s="11" t="str">
        <x:v>Ускорители</x:v>
      </x:c>
      <x:c r="E528" s="11" t="str">
        <x:v>72 GPU/MI455X, память каждого и суммарную полезную память подтвердить у OEM</x:v>
      </x:c>
      <x:c r="F528" s="14" t="n">
        <x:v>72</x:v>
      </x:c>
      <x:c r="G528" s="3" t="str">
        <x:v>шт</x:v>
      </x:c>
      <x:c r="H528" s="21" t="n">
        <x:v>0</x:v>
      </x:c>
      <x:c r="I528" s="21" t="n">
        <x:v>0</x:v>
      </x:c>
      <x:c r="J528" s="16" t="n">
        <x:f>IF(AND(ISNUMBER(F528),ISNUMBER(H528)),F528*H528,"")</x:f>
        <x:v>0</x:v>
      </x:c>
      <x:c r="K528" s="16" t="n">
        <x:f>IF(AND(ISNUMBER(F528),ISNUMBER(I528)),F528*I528,"")</x:f>
        <x:v>0</x:v>
      </x:c>
      <x:c r="L528" s="11" t="str">
        <x:v>В комплекте</x:v>
      </x:c>
      <x:c r="M528" s="11" t="str"/>
      <x:c r="N528" s="11" t="str">
        <x:v>Включено в цену основного комплекта. Доплата $0.</x:v>
      </x:c>
      <x:c r="O528" s="11" t="str">
        <x:f>IF(C528="Опционально","Вне итога",IF(AND(ISNUMBER(F528),ISNUMBER(H528),ISNUMBER(I528),F528&gt;0,H528&gt;=0,I528&gt;=H528),"Цена учтена","Уточнить цену/количество"))</x:f>
        <x:v>Цена учтена</x:v>
      </x:c>
      <x:c r="P528" s="10"/>
      <x:c r="Q528" s="18" t="str">
        <x:v>NVIDIA: аппаратная часть DGX GB200/GB300</x:v>
      </x:c>
      <x:c r="R528" s="18" t="str">
        <x:v>https://docs.nvidia.com/dgx/dgxgb200-user-guide/hardware.html</x:v>
      </x:c>
    </x:row>
    <x:row r="529" ht="44" customHeight="1">
      <x:c r="A529" s="10" t="str">
        <x:v>A7.2</x:v>
      </x:c>
      <x:c r="B529" s="10" t="str">
        <x:v>A7</x:v>
      </x:c>
      <x:c r="C529" s="11" t="str">
        <x:v>Оборудование</x:v>
      </x:c>
      <x:c r="D529" s="11" t="str">
        <x:v>Вычислительные лотки</x:v>
      </x:c>
      <x:c r="E529" s="11" t="str">
        <x:v>18 compute trays, по 2 Grace CPU и 4 GPU</x:v>
      </x:c>
      <x:c r="F529" s="14" t="n">
        <x:v>18</x:v>
      </x:c>
      <x:c r="G529" s="3" t="str">
        <x:v>шт</x:v>
      </x:c>
      <x:c r="H529" s="21" t="n">
        <x:v>0</x:v>
      </x:c>
      <x:c r="I529" s="21" t="n">
        <x:v>0</x:v>
      </x:c>
      <x:c r="J529" s="16" t="n">
        <x:f>IF(AND(ISNUMBER(F529),ISNUMBER(H529)),F529*H529,"")</x:f>
        <x:v>0</x:v>
      </x:c>
      <x:c r="K529" s="16" t="n">
        <x:f>IF(AND(ISNUMBER(F529),ISNUMBER(I529)),F529*I529,"")</x:f>
        <x:v>0</x:v>
      </x:c>
      <x:c r="L529" s="11" t="str">
        <x:v>В комплекте</x:v>
      </x:c>
      <x:c r="M529" s="11" t="str"/>
      <x:c r="N529" s="11" t="str">
        <x:v>Включено в цену основного комплекта. Доплата $0.</x:v>
      </x:c>
      <x:c r="O529" s="11" t="str">
        <x:f>IF(C529="Опционально","Вне итога",IF(AND(ISNUMBER(F529),ISNUMBER(H529),ISNUMBER(I529),F529&gt;0,H529&gt;=0,I529&gt;=H529),"Цена учтена","Уточнить цену/количество"))</x:f>
        <x:v>Цена учтена</x:v>
      </x:c>
      <x:c r="P529" s="10"/>
      <x:c r="Q529" s="18" t="str">
        <x:v>NVIDIA: аппаратная часть DGX GB200/GB300</x:v>
      </x:c>
      <x:c r="R529" s="18" t="str">
        <x:v>https://docs.nvidia.com/dgx/dgxgb200-user-guide/hardware.html</x:v>
      </x:c>
    </x:row>
    <x:row r="530" ht="44" customHeight="1">
      <x:c r="A530" s="10" t="str">
        <x:v>A7.2</x:v>
      </x:c>
      <x:c r="B530" s="10" t="str">
        <x:v>A7</x:v>
      </x:c>
      <x:c r="C530" s="11" t="str">
        <x:v>Оборудование</x:v>
      </x:c>
      <x:c r="D530" s="11" t="str">
        <x:v>Процессоры Grace</x:v>
      </x:c>
      <x:c r="E530" s="11" t="str">
        <x:v>2 на вычислительный лоток</x:v>
      </x:c>
      <x:c r="F530" s="14" t="n">
        <x:v>36</x:v>
      </x:c>
      <x:c r="G530" s="3" t="str">
        <x:v>шт</x:v>
      </x:c>
      <x:c r="H530" s="21" t="n">
        <x:v>0</x:v>
      </x:c>
      <x:c r="I530" s="21" t="n">
        <x:v>0</x:v>
      </x:c>
      <x:c r="J530" s="16" t="n">
        <x:f>IF(AND(ISNUMBER(F530),ISNUMBER(H530)),F530*H530,"")</x:f>
        <x:v>0</x:v>
      </x:c>
      <x:c r="K530" s="16" t="n">
        <x:f>IF(AND(ISNUMBER(F530),ISNUMBER(I530)),F530*I530,"")</x:f>
        <x:v>0</x:v>
      </x:c>
      <x:c r="L530" s="11" t="str">
        <x:v>В комплекте</x:v>
      </x:c>
      <x:c r="M530" s="11" t="str"/>
      <x:c r="N530" s="11" t="str">
        <x:v>Включено в цену основного комплекта. Доплата $0.</x:v>
      </x:c>
      <x:c r="O530" s="11" t="str">
        <x:f>IF(C530="Опционально","Вне итога",IF(AND(ISNUMBER(F530),ISNUMBER(H530),ISNUMBER(I530),F530&gt;0,H530&gt;=0,I530&gt;=H530),"Цена учтена","Уточнить цену/количество"))</x:f>
        <x:v>Цена учтена</x:v>
      </x:c>
      <x:c r="P530" s="10"/>
      <x:c r="Q530" s="18" t="str">
        <x:v>NVIDIA: аппаратная часть DGX GB200/GB300</x:v>
      </x:c>
      <x:c r="R530" s="18" t="str">
        <x:v>https://docs.nvidia.com/dgx/dgxgb200-user-guide/hardware.html</x:v>
      </x:c>
    </x:row>
    <x:row r="531" ht="44" customHeight="1">
      <x:c r="A531" s="10" t="str">
        <x:v>A7.2</x:v>
      </x:c>
      <x:c r="B531" s="10" t="str">
        <x:v>A7</x:v>
      </x:c>
      <x:c r="C531" s="11" t="str">
        <x:v>Оборудование</x:v>
      </x:c>
      <x:c r="D531" s="11" t="str">
        <x:v>NVLink-переключатели</x:v>
      </x:c>
      <x:c r="E531" s="11" t="str">
        <x:v>9 switch trays, внутренний NVLink и медная разводка</x:v>
      </x:c>
      <x:c r="F531" s="14" t="n">
        <x:v>9</x:v>
      </x:c>
      <x:c r="G531" s="3" t="str">
        <x:v>шт</x:v>
      </x:c>
      <x:c r="H531" s="21" t="n">
        <x:v>0</x:v>
      </x:c>
      <x:c r="I531" s="21" t="n">
        <x:v>0</x:v>
      </x:c>
      <x:c r="J531" s="16" t="n">
        <x:f>IF(AND(ISNUMBER(F531),ISNUMBER(H531)),F531*H531,"")</x:f>
        <x:v>0</x:v>
      </x:c>
      <x:c r="K531" s="16" t="n">
        <x:f>IF(AND(ISNUMBER(F531),ISNUMBER(I531)),F531*I531,"")</x:f>
        <x:v>0</x:v>
      </x:c>
      <x:c r="L531" s="11" t="str">
        <x:v>В комплекте</x:v>
      </x:c>
      <x:c r="M531" s="11" t="str"/>
      <x:c r="N531" s="11" t="str">
        <x:v>Включено в цену основного комплекта. Доплата $0.</x:v>
      </x:c>
      <x:c r="O531" s="11" t="str">
        <x:f>IF(C531="Опционально","Вне итога",IF(AND(ISNUMBER(F531),ISNUMBER(H531),ISNUMBER(I531),F531&gt;0,H531&gt;=0,I531&gt;=H531),"Цена учтена","Уточнить цену/количество"))</x:f>
        <x:v>Цена учтена</x:v>
      </x:c>
      <x:c r="P531" s="10"/>
      <x:c r="Q531" s="18" t="str">
        <x:v>NVIDIA: аппаратная часть DGX GB200/GB300</x:v>
      </x:c>
      <x:c r="R531" s="18" t="str">
        <x:v>https://docs.nvidia.com/dgx/dgxgb200-user-guide/hardware.html</x:v>
      </x:c>
    </x:row>
    <x:row r="532" ht="44" customHeight="1">
      <x:c r="A532" s="10" t="str">
        <x:v>A7.2</x:v>
      </x:c>
      <x:c r="B532" s="10" t="str">
        <x:v>A7</x:v>
      </x:c>
      <x:c r="C532" s="11" t="str">
        <x:v>Оборудование</x:v>
      </x:c>
      <x:c r="D532" s="11" t="str">
        <x:v>Загрузочные SSD</x:v>
      </x:c>
      <x:c r="E532" s="11" t="str">
        <x:v>18×1.92TB M.2, по 1 на вычислительный лоток</x:v>
      </x:c>
      <x:c r="F532" s="14" t="n">
        <x:v>18</x:v>
      </x:c>
      <x:c r="G532" s="3" t="str">
        <x:v>шт</x:v>
      </x:c>
      <x:c r="H532" s="21" t="n">
        <x:v>0</x:v>
      </x:c>
      <x:c r="I532" s="21" t="n">
        <x:v>0</x:v>
      </x:c>
      <x:c r="J532" s="16" t="n">
        <x:f>IF(AND(ISNUMBER(F532),ISNUMBER(H532)),F532*H532,"")</x:f>
        <x:v>0</x:v>
      </x:c>
      <x:c r="K532" s="16" t="n">
        <x:f>IF(AND(ISNUMBER(F532),ISNUMBER(I532)),F532*I532,"")</x:f>
        <x:v>0</x:v>
      </x:c>
      <x:c r="L532" s="11" t="str">
        <x:v>В комплекте</x:v>
      </x:c>
      <x:c r="M532" s="11" t="str"/>
      <x:c r="N532" s="11" t="str">
        <x:v>Включено в цену основного комплекта. Доплата $0.</x:v>
      </x:c>
      <x:c r="O532" s="11" t="str">
        <x:f>IF(C532="Опционально","Вне итога",IF(AND(ISNUMBER(F532),ISNUMBER(H532),ISNUMBER(I532),F532&gt;0,H532&gt;=0,I532&gt;=H532),"Цена учтена","Уточнить цену/количество"))</x:f>
        <x:v>Цена учтена</x:v>
      </x:c>
      <x:c r="P532" s="10"/>
      <x:c r="Q532" s="18" t="str">
        <x:v>NVIDIA: аппаратная часть DGX GB200/GB300</x:v>
      </x:c>
      <x:c r="R532" s="18" t="str">
        <x:v>https://docs.nvidia.com/dgx/dgxgb200-user-guide/hardware.html</x:v>
      </x:c>
    </x:row>
    <x:row r="533" ht="44" customHeight="1">
      <x:c r="A533" s="10" t="str">
        <x:v>A7.2</x:v>
      </x:c>
      <x:c r="B533" s="10" t="str">
        <x:v>A7</x:v>
      </x:c>
      <x:c r="C533" s="11" t="str">
        <x:v>Оборудование</x:v>
      </x:c>
      <x:c r="D533" s="11" t="str">
        <x:v>SSD данных</x:v>
      </x:c>
      <x:c r="E533" s="11" t="str">
        <x:v>72×3.84TB E1.S, по 4 на вычислительный лоток</x:v>
      </x:c>
      <x:c r="F533" s="14" t="n">
        <x:v>72</x:v>
      </x:c>
      <x:c r="G533" s="3" t="str">
        <x:v>шт</x:v>
      </x:c>
      <x:c r="H533" s="21" t="n">
        <x:v>0</x:v>
      </x:c>
      <x:c r="I533" s="21" t="n">
        <x:v>0</x:v>
      </x:c>
      <x:c r="J533" s="16" t="n">
        <x:f>IF(AND(ISNUMBER(F533),ISNUMBER(H533)),F533*H533,"")</x:f>
        <x:v>0</x:v>
      </x:c>
      <x:c r="K533" s="16" t="n">
        <x:f>IF(AND(ISNUMBER(F533),ISNUMBER(I533)),F533*I533,"")</x:f>
        <x:v>0</x:v>
      </x:c>
      <x:c r="L533" s="11" t="str">
        <x:v>В комплекте</x:v>
      </x:c>
      <x:c r="M533" s="11" t="str"/>
      <x:c r="N533" s="11" t="str">
        <x:v>Включено в цену основного комплекта. Доплата $0.</x:v>
      </x:c>
      <x:c r="O533" s="11" t="str">
        <x:f>IF(C533="Опционально","Вне итога",IF(AND(ISNUMBER(F533),ISNUMBER(H533),ISNUMBER(I533),F533&gt;0,H533&gt;=0,I533&gt;=H533),"Цена учтена","Уточнить цену/количество"))</x:f>
        <x:v>Цена учтена</x:v>
      </x:c>
      <x:c r="P533" s="10"/>
      <x:c r="Q533" s="18" t="str">
        <x:v>NVIDIA: аппаратная часть DGX GB200/GB300</x:v>
      </x:c>
      <x:c r="R533" s="18" t="str">
        <x:v>https://docs.nvidia.com/dgx/dgxgb200-user-guide/hardware.html</x:v>
      </x:c>
    </x:row>
    <x:row r="534" ht="44" customHeight="1">
      <x:c r="A534" s="10" t="str">
        <x:v>A7.2</x:v>
      </x:c>
      <x:c r="B534" s="10" t="str">
        <x:v>A7</x:v>
      </x:c>
      <x:c r="C534" s="11" t="str">
        <x:v>Оборудование</x:v>
      </x:c>
      <x:c r="D534" s="11" t="str">
        <x:v>Стойка комплекса и силовые полки</x:v>
      </x:c>
      <x:c r="E534" s="11" t="str">
        <x:v>Оригинальная стойка, busbar, силовые полки, внутренние шнуры</x:v>
      </x:c>
      <x:c r="F534" s="14" t="n">
        <x:v>1</x:v>
      </x:c>
      <x:c r="G534" s="3" t="str">
        <x:v>к-т</x:v>
      </x:c>
      <x:c r="H534" s="21" t="n">
        <x:v>0</x:v>
      </x:c>
      <x:c r="I534" s="21" t="n">
        <x:v>0</x:v>
      </x:c>
      <x:c r="J534" s="16" t="n">
        <x:f>IF(AND(ISNUMBER(F534),ISNUMBER(H534)),F534*H534,"")</x:f>
        <x:v>0</x:v>
      </x:c>
      <x:c r="K534" s="16" t="n">
        <x:f>IF(AND(ISNUMBER(F534),ISNUMBER(I534)),F534*I534,"")</x:f>
        <x:v>0</x:v>
      </x:c>
      <x:c r="L534" s="11" t="str">
        <x:v>В комплекте</x:v>
      </x:c>
      <x:c r="M534" s="11" t="str"/>
      <x:c r="N534" s="11" t="str">
        <x:v>Включено в цену основного комплекта. Доплата $0.</x:v>
      </x:c>
      <x:c r="O534" s="11" t="str">
        <x:f>IF(C534="Опционально","Вне итога",IF(AND(ISNUMBER(F534),ISNUMBER(H534),ISNUMBER(I534),F534&gt;0,H534&gt;=0,I534&gt;=H534),"Цена учтена","Уточнить цену/количество"))</x:f>
        <x:v>Цена учтена</x:v>
      </x:c>
      <x:c r="P534" s="10"/>
      <x:c r="Q534" s="18" t="str">
        <x:v>NVIDIA: аппаратная часть DGX GB200/GB300</x:v>
      </x:c>
      <x:c r="R534" s="18" t="str">
        <x:v>https://docs.nvidia.com/dgx/dgxgb200-user-guide/hardware.html</x:v>
      </x:c>
    </x:row>
    <x:row r="535" ht="44" customHeight="1">
      <x:c r="A535" s="10" t="str">
        <x:v>A7.2</x:v>
      </x:c>
      <x:c r="B535" s="10" t="str">
        <x:v>A7</x:v>
      </x:c>
      <x:c r="C535" s="11" t="str">
        <x:v>Оборудование</x:v>
      </x:c>
      <x:c r="D535" s="11" t="str">
        <x:v>Коллекторы и холодные пластины</x:v>
      </x:c>
      <x:c r="E535" s="11" t="str">
        <x:v>Внутренняя жидкостная часть по OEM, внешний CDU отдельно</x:v>
      </x:c>
      <x:c r="F535" s="14" t="n">
        <x:v>1</x:v>
      </x:c>
      <x:c r="G535" s="3" t="str">
        <x:v>к-т</x:v>
      </x:c>
      <x:c r="H535" s="21" t="n">
        <x:v>0</x:v>
      </x:c>
      <x:c r="I535" s="21" t="n">
        <x:v>0</x:v>
      </x:c>
      <x:c r="J535" s="16" t="n">
        <x:f>IF(AND(ISNUMBER(F535),ISNUMBER(H535)),F535*H535,"")</x:f>
        <x:v>0</x:v>
      </x:c>
      <x:c r="K535" s="16" t="n">
        <x:f>IF(AND(ISNUMBER(F535),ISNUMBER(I535)),F535*I535,"")</x:f>
        <x:v>0</x:v>
      </x:c>
      <x:c r="L535" s="11" t="str">
        <x:v>В комплекте</x:v>
      </x:c>
      <x:c r="M535" s="11" t="str"/>
      <x:c r="N535" s="11" t="str">
        <x:v>Включено в цену основного комплекта. Доплата $0.</x:v>
      </x:c>
      <x:c r="O535" s="11" t="str">
        <x:f>IF(C535="Опционально","Вне итога",IF(AND(ISNUMBER(F535),ISNUMBER(H535),ISNUMBER(I535),F535&gt;0,H535&gt;=0,I535&gt;=H535),"Цена учтена","Уточнить цену/количество"))</x:f>
        <x:v>Цена учтена</x:v>
      </x:c>
      <x:c r="P535" s="10"/>
      <x:c r="Q535" s="18" t="str">
        <x:v>NVIDIA: аппаратная часть DGX GB200/GB300</x:v>
      </x:c>
      <x:c r="R535" s="18" t="str">
        <x:v>https://docs.nvidia.com/dgx/dgxgb200-user-guide/hardware.html</x:v>
      </x:c>
    </x:row>
    <x:row r="536" ht="44" customHeight="1">
      <x:c r="A536" s="10" t="str">
        <x:v>A7.2</x:v>
      </x:c>
      <x:c r="B536" s="10" t="str">
        <x:v>A7</x:v>
      </x:c>
      <x:c r="C536" s="11" t="str">
        <x:v>Оборудование</x:v>
      </x:c>
      <x:c r="D536" s="11" t="str">
        <x:v>Сетевые адаптеры внутри комплекса</x:v>
      </x:c>
      <x:c r="E536" s="11" t="str">
        <x:v>Вычислительная сеть, хранение, управление и BMC, по OEM</x:v>
      </x:c>
      <x:c r="F536" s="14" t="n">
        <x:v>1</x:v>
      </x:c>
      <x:c r="G536" s="3" t="str">
        <x:v>к-т</x:v>
      </x:c>
      <x:c r="H536" s="21" t="n">
        <x:v>0</x:v>
      </x:c>
      <x:c r="I536" s="21" t="n">
        <x:v>0</x:v>
      </x:c>
      <x:c r="J536" s="16" t="n">
        <x:f>IF(AND(ISNUMBER(F536),ISNUMBER(H536)),F536*H536,"")</x:f>
        <x:v>0</x:v>
      </x:c>
      <x:c r="K536" s="16" t="n">
        <x:f>IF(AND(ISNUMBER(F536),ISNUMBER(I536)),F536*I536,"")</x:f>
        <x:v>0</x:v>
      </x:c>
      <x:c r="L536" s="11" t="str">
        <x:v>В комплекте</x:v>
      </x:c>
      <x:c r="M536" s="11" t="str"/>
      <x:c r="N536" s="11" t="str">
        <x:v>Включено в цену основного комплекта. Доплата $0.</x:v>
      </x:c>
      <x:c r="O536" s="11" t="str">
        <x:f>IF(C536="Опционально","Вне итога",IF(AND(ISNUMBER(F536),ISNUMBER(H536),ISNUMBER(I536),F536&gt;0,H536&gt;=0,I536&gt;=H536),"Цена учтена","Уточнить цену/количество"))</x:f>
        <x:v>Цена учтена</x:v>
      </x:c>
      <x:c r="P536" s="10"/>
      <x:c r="Q536" s="18" t="str">
        <x:v>NVIDIA: аппаратная часть DGX GB200/GB300</x:v>
      </x:c>
      <x:c r="R536" s="18" t="str">
        <x:v>https://docs.nvidia.com/dgx/dgxgb200-user-guide/hardware.html</x:v>
      </x:c>
    </x:row>
    <x:row r="537" ht="44" customHeight="1">
      <x:c r="A537" s="10" t="str">
        <x:v>A7.2</x:v>
      </x:c>
      <x:c r="B537" s="10" t="str">
        <x:v>A7</x:v>
      </x:c>
      <x:c r="C537" s="11" t="str">
        <x:v>Оборудование</x:v>
      </x:c>
      <x:c r="D537" s="11" t="str">
        <x:v>Внешняя высокоскоростная сеть</x:v>
      </x:c>
      <x:c r="E537" s="11" t="str">
        <x:v>Коммутатор/маршрутизатор fabric и согласованный комплект оптики/кабелей OEM</x:v>
      </x:c>
      <x:c r="F537" s="14" t="n">
        <x:v>1</x:v>
      </x:c>
      <x:c r="G537" s="3" t="str">
        <x:v>к-т</x:v>
      </x:c>
      <x:c r="H537" s="15" t="n">
        <x:v>80000</x:v>
      </x:c>
      <x:c r="I537" s="15" t="n">
        <x:v>220000</x:v>
      </x:c>
      <x:c r="J537" s="16" t="n">
        <x:f>IF(AND(ISNUMBER(F537),ISNUMBER(H537)),F537*H537,"")</x:f>
        <x:v>80000</x:v>
      </x:c>
      <x:c r="K537" s="16" t="n">
        <x:f>IF(AND(ISNUMBER(F537),ISNUMBER(I537)),F537*I537,"")</x:f>
        <x:v>220000</x:v>
      </x:c>
      <x:c r="L537" s="11" t="str">
        <x:v>Купить</x:v>
      </x:c>
      <x:c r="M537" s="11" t="str">
        <x:v>Количество портов и разъёмы по архитектуре OEM. Для единого NVLink-домена внешняя сеть не заменяет внутренний NVLink.</x:v>
      </x:c>
      <x:c r="N537" s="11" t="str">
        <x:v>Бюджетная оценка на 03.10.2026. Источник подтверждает характеристики, а не цену.</x:v>
      </x:c>
      <x:c r="O537" s="11" t="str">
        <x:f>IF(C537="Опционально","Вне итога",IF(AND(ISNUMBER(F537),ISNUMBER(H537),ISNUMBER(I537),F537&gt;0,H537&gt;=0,I537&gt;=H537),"Цена учтена","Уточнить цену/количество"))</x:f>
        <x:v>Цена учтена</x:v>
      </x:c>
      <x:c r="P537" s="10"/>
      <x:c r="Q537" s="18" t="str">
        <x:v>Бюджетная оценка автора</x:v>
      </x:c>
      <x:c r="R537" s="18" t="str"/>
    </x:row>
    <x:row r="538" ht="44" customHeight="1">
      <x:c r="A538" s="10" t="str">
        <x:v>A7.2</x:v>
      </x:c>
      <x:c r="B538" s="10" t="str">
        <x:v>A7</x:v>
      </x:c>
      <x:c r="C538" s="11" t="str">
        <x:v>Оборудование</x:v>
      </x:c>
      <x:c r="D538" s="11" t="str">
        <x:v>Коммутатор обычной сети</x:v>
      </x:c>
      <x:c r="E538" s="11" t="str">
        <x:v>8×RJ45 1/2.5/5/10GbE, управляемый. При &gt;6 узлах: 24 порта</x:v>
      </x:c>
      <x:c r="F538" s="14" t="n">
        <x:v>1</x:v>
      </x:c>
      <x:c r="G538" s="3" t="str">
        <x:v>шт</x:v>
      </x:c>
      <x:c r="H538" s="15" t="n">
        <x:v>650</x:v>
      </x:c>
      <x:c r="I538" s="15" t="n">
        <x:v>1600</x:v>
      </x:c>
      <x:c r="J538" s="16" t="n">
        <x:f>IF(AND(ISNUMBER(F538),ISNUMBER(H538)),F538*H538,"")</x:f>
        <x:v>650</x:v>
      </x:c>
      <x:c r="K538" s="16" t="n">
        <x:f>IF(AND(ISNUMBER(F538),ISNUMBER(I538)),F538*I538,"")</x:f>
        <x:v>1600</x:v>
      </x:c>
      <x:c r="L538" s="11" t="str">
        <x:v>Купить</x:v>
      </x:c>
      <x:c r="M538" s="11" t="str">
        <x:v>Управление, загрузка файлов, резервные копии. Использовать Ethernet ОС, а не BMC.</x:v>
      </x:c>
      <x:c r="N538" s="11" t="str">
        <x:v>Бюджетная оценка на 03.10.2026. Источник подтверждает характеристики, а не цену.</x:v>
      </x:c>
      <x:c r="O538" s="11" t="str">
        <x:f>IF(C538="Опционально","Вне итога",IF(AND(ISNUMBER(F538),ISNUMBER(H538),ISNUMBER(I538),F538&gt;0,H538&gt;=0,I538&gt;=H538),"Цена учтена","Уточнить цену/количество"))</x:f>
        <x:v>Цена учтена</x:v>
      </x:c>
      <x:c r="P538" s="10"/>
      <x:c r="Q538" s="18" t="str">
        <x:v>Бюджетная оценка автора</x:v>
      </x:c>
      <x:c r="R538" s="18" t="str"/>
    </x:row>
    <x:row r="539" ht="44" customHeight="1">
      <x:c r="A539" s="10" t="str">
        <x:v>A7.2</x:v>
      </x:c>
      <x:c r="B539" s="10" t="str">
        <x:v>A7</x:v>
      </x:c>
      <x:c r="C539" s="11" t="str">
        <x:v>Оборудование</x:v>
      </x:c>
      <x:c r="D539" s="11" t="str">
        <x:v>Сетевой шлюз</x:v>
      </x:c>
      <x:c r="E539" s="11" t="str">
        <x:v>Проводной маршрутизатор с межсетевым экраном, ≥1GbE</x:v>
      </x:c>
      <x:c r="F539" s="14" t="n">
        <x:v>1</x:v>
      </x:c>
      <x:c r="G539" s="3" t="str">
        <x:v>шт</x:v>
      </x:c>
      <x:c r="H539" s="15" t="n">
        <x:v>150</x:v>
      </x:c>
      <x:c r="I539" s="15" t="n">
        <x:v>500</x:v>
      </x:c>
      <x:c r="J539" s="16" t="n">
        <x:f>IF(AND(ISNUMBER(F539),ISNUMBER(H539)),F539*H539,"")</x:f>
        <x:v>150</x:v>
      </x:c>
      <x:c r="K539" s="16" t="n">
        <x:f>IF(AND(ISNUMBER(F539),ISNUMBER(I539)),F539*I539,"")</x:f>
        <x:v>500</x:v>
      </x:c>
      <x:c r="L539" s="11" t="str">
        <x:v>Купить</x:v>
      </x:c>
      <x:c r="M539" s="11" t="str">
        <x:v>Подключение к локальной сети. Плата за связь не включена.</x:v>
      </x:c>
      <x:c r="N539" s="11" t="str">
        <x:v>Бюджетная оценка на 03.10.2026. Источник подтверждает характеристики, а не цену.</x:v>
      </x:c>
      <x:c r="O539" s="11" t="str">
        <x:f>IF(C539="Опционально","Вне итога",IF(AND(ISNUMBER(F539),ISNUMBER(H539),ISNUMBER(I539),F539&gt;0,H539&gt;=0,I539&gt;=H539),"Цена учтена","Уточнить цену/количество"))</x:f>
        <x:v>Цена учтена</x:v>
      </x:c>
      <x:c r="P539" s="10"/>
      <x:c r="Q539" s="18" t="str">
        <x:v>Бюджетная оценка автора</x:v>
      </x:c>
      <x:c r="R539" s="18" t="str"/>
    </x:row>
    <x:row r="540" ht="44" customHeight="1">
      <x:c r="A540" s="10" t="str">
        <x:v>A7.2</x:v>
      </x:c>
      <x:c r="B540" s="10" t="str">
        <x:v>A7</x:v>
      </x:c>
      <x:c r="C540" s="11" t="str">
        <x:v>Оборудование</x:v>
      </x:c>
      <x:c r="D540" s="11" t="str">
        <x:v>Резервное хранилище</x:v>
      </x:c>
      <x:c r="E540" s="11" t="str">
        <x:v>NAS 4 отсека, 10GbE, RAM ≥16GB, диски отдельно</x:v>
      </x:c>
      <x:c r="F540" s="14" t="n">
        <x:v>1</x:v>
      </x:c>
      <x:c r="G540" s="3" t="str">
        <x:v>шт</x:v>
      </x:c>
      <x:c r="H540" s="15" t="n">
        <x:v>1100</x:v>
      </x:c>
      <x:c r="I540" s="15" t="n">
        <x:v>2600</x:v>
      </x:c>
      <x:c r="J540" s="16" t="n">
        <x:f>IF(AND(ISNUMBER(F540),ISNUMBER(H540)),F540*H540,"")</x:f>
        <x:v>1100</x:v>
      </x:c>
      <x:c r="K540" s="16" t="n">
        <x:f>IF(AND(ISNUMBER(F540),ISNUMBER(I540)),F540*I540,"")</x:f>
        <x:v>2600</x:v>
      </x:c>
      <x:c r="L540" s="11" t="str">
        <x:v>Купить</x:v>
      </x:c>
      <x:c r="M540" s="11" t="str">
        <x:v>Копии настроек, данных и контрольных точек. Основной сервер не считается резервной копией.</x:v>
      </x:c>
      <x:c r="N540" s="11" t="str">
        <x:v>Бюджетная оценка на 03.10.2026. Источник подтверждает характеристики, а не цену.</x:v>
      </x:c>
      <x:c r="O540" s="11" t="str">
        <x:f>IF(C540="Опционально","Вне итога",IF(AND(ISNUMBER(F540),ISNUMBER(H540),ISNUMBER(I540),F540&gt;0,H540&gt;=0,I540&gt;=H540),"Цена учтена","Уточнить цену/количество"))</x:f>
        <x:v>Цена учтена</x:v>
      </x:c>
      <x:c r="P540" s="10"/>
      <x:c r="Q540" s="18" t="str">
        <x:v>Бюджетная оценка автора</x:v>
      </x:c>
      <x:c r="R540" s="18" t="str"/>
    </x:row>
    <x:row r="541" ht="44" customHeight="1">
      <x:c r="A541" s="10" t="str">
        <x:v>A7.2</x:v>
      </x:c>
      <x:c r="B541" s="10" t="str">
        <x:v>A7</x:v>
      </x:c>
      <x:c r="C541" s="11" t="str">
        <x:v>Оборудование</x:v>
      </x:c>
      <x:c r="D541" s="11" t="str">
        <x:v>Диски резервного хранилища</x:v>
      </x:c>
      <x:c r="E541" s="11" t="str">
        <x:v>4×12TB NAS/enterprise HDD. RAID6: около 24TB до форматирования</x:v>
      </x:c>
      <x:c r="F541" s="14" t="n">
        <x:v>4</x:v>
      </x:c>
      <x:c r="G541" s="3" t="str">
        <x:v>шт</x:v>
      </x:c>
      <x:c r="H541" s="15" t="n">
        <x:v>250</x:v>
      </x:c>
      <x:c r="I541" s="15" t="n">
        <x:v>430</x:v>
      </x:c>
      <x:c r="J541" s="16" t="n">
        <x:f>IF(AND(ISNUMBER(F541),ISNUMBER(H541)),F541*H541,"")</x:f>
        <x:v>1000</x:v>
      </x:c>
      <x:c r="K541" s="16" t="n">
        <x:f>IF(AND(ISNUMBER(F541),ISNUMBER(I541)),F541*I541,"")</x:f>
        <x:v>1720</x:v>
      </x:c>
      <x:c r="L541" s="11" t="str">
        <x:v>Купить</x:v>
      </x:c>
      <x:c r="M541" s="11" t="str">
        <x:v>Цена каждого диска. Один дополнительный запасной диск указан отдельно.</x:v>
      </x:c>
      <x:c r="N541" s="11" t="str">
        <x:v>Бюджетная оценка на 03.10.2026. Источник подтверждает характеристики, а не цену.</x:v>
      </x:c>
      <x:c r="O541" s="11" t="str">
        <x:f>IF(C541="Опционально","Вне итога",IF(AND(ISNUMBER(F541),ISNUMBER(H541),ISNUMBER(I541),F541&gt;0,H541&gt;=0,I541&gt;=H541),"Цена учтена","Уточнить цену/количество"))</x:f>
        <x:v>Цена учтена</x:v>
      </x:c>
      <x:c r="P541" s="10"/>
      <x:c r="Q541" s="18" t="str">
        <x:v>Бюджетная оценка автора</x:v>
      </x:c>
      <x:c r="R541" s="18" t="str"/>
    </x:row>
    <x:row r="542" ht="44" customHeight="1">
      <x:c r="A542" s="10" t="str">
        <x:v>A7.2</x:v>
      </x:c>
      <x:c r="B542" s="10" t="str">
        <x:v>A7</x:v>
      </x:c>
      <x:c r="C542" s="11" t="str">
        <x:v>Оборудование</x:v>
      </x:c>
      <x:c r="D542" s="11" t="str">
        <x:v>Запасной диск NAS</x:v>
      </x:c>
      <x:c r="E542" s="11" t="str">
        <x:v>12TB той же совместимой серии</x:v>
      </x:c>
      <x:c r="F542" s="14" t="n">
        <x:v>1</x:v>
      </x:c>
      <x:c r="G542" s="3" t="str">
        <x:v>шт</x:v>
      </x:c>
      <x:c r="H542" s="15" t="n">
        <x:v>250</x:v>
      </x:c>
      <x:c r="I542" s="15" t="n">
        <x:v>430</x:v>
      </x:c>
      <x:c r="J542" s="16" t="n">
        <x:f>IF(AND(ISNUMBER(F542),ISNUMBER(H542)),F542*H542,"")</x:f>
        <x:v>250</x:v>
      </x:c>
      <x:c r="K542" s="16" t="n">
        <x:f>IF(AND(ISNUMBER(F542),ISNUMBER(I542)),F542*I542,"")</x:f>
        <x:v>430</x:v>
      </x:c>
      <x:c r="L542" s="11" t="str">
        <x:v>Купить</x:v>
      </x:c>
      <x:c r="M542" s="11" t="str">
        <x:v>Быстрая замена отказавшего диска.</x:v>
      </x:c>
      <x:c r="N542" s="11" t="str">
        <x:v>Бюджетная оценка на 03.10.2026. Источник подтверждает характеристики, а не цену.</x:v>
      </x:c>
      <x:c r="O542" s="11" t="str">
        <x:f>IF(C542="Опционально","Вне итога",IF(AND(ISNUMBER(F542),ISNUMBER(H542),ISNUMBER(I542),F542&gt;0,H542&gt;=0,I542&gt;=H542),"Цена учтена","Уточнить цену/количество"))</x:f>
        <x:v>Цена учтена</x:v>
      </x:c>
      <x:c r="P542" s="10"/>
      <x:c r="Q542" s="18" t="str">
        <x:v>Бюджетная оценка автора</x:v>
      </x:c>
      <x:c r="R542" s="18" t="str"/>
    </x:row>
    <x:row r="543" ht="44" customHeight="1">
      <x:c r="A543" s="10" t="str">
        <x:v>A7.2</x:v>
      </x:c>
      <x:c r="B543" s="10" t="str">
        <x:v>A7</x:v>
      </x:c>
      <x:c r="C543" s="11" t="str">
        <x:v>Оборудование</x:v>
      </x:c>
      <x:c r="D543" s="11" t="str">
        <x:v>Рабочее место администратора</x:v>
      </x:c>
      <x:c r="E543" s="11" t="str">
        <x:v>Мини-ПК 16GB RAM, SSD 512GB, Ethernet</x:v>
      </x:c>
      <x:c r="F543" s="14" t="n">
        <x:v>1</x:v>
      </x:c>
      <x:c r="G543" s="3" t="str">
        <x:v>шт</x:v>
      </x:c>
      <x:c r="H543" s="15" t="n">
        <x:v>400</x:v>
      </x:c>
      <x:c r="I543" s="15" t="n">
        <x:v>800</x:v>
      </x:c>
      <x:c r="J543" s="16" t="n">
        <x:f>IF(AND(ISNUMBER(F543),ISNUMBER(H543)),F543*H543,"")</x:f>
        <x:v>400</x:v>
      </x:c>
      <x:c r="K543" s="16" t="n">
        <x:f>IF(AND(ISNUMBER(F543),ISNUMBER(I543)),F543*I543,"")</x:f>
        <x:v>800</x:v>
      </x:c>
      <x:c r="L543" s="11" t="str">
        <x:v>Купить</x:v>
      </x:c>
      <x:c r="M543" s="11" t="str">
        <x:v>Настройка и управление системой. Для Mac можно использовать один узел вместо отдельного ПК.</x:v>
      </x:c>
      <x:c r="N543" s="11" t="str">
        <x:v>Бюджетная оценка на 03.10.2026. Источник подтверждает характеристики, а не цену.</x:v>
      </x:c>
      <x:c r="O543" s="11" t="str">
        <x:f>IF(C543="Опционально","Вне итога",IF(AND(ISNUMBER(F543),ISNUMBER(H543),ISNUMBER(I543),F543&gt;0,H543&gt;=0,I543&gt;=H543),"Цена учтена","Уточнить цену/количество"))</x:f>
        <x:v>Цена учтена</x:v>
      </x:c>
      <x:c r="P543" s="10"/>
      <x:c r="Q543" s="18" t="str">
        <x:v>Бюджетная оценка автора</x:v>
      </x:c>
      <x:c r="R543" s="18" t="str"/>
    </x:row>
    <x:row r="544" ht="44" customHeight="1">
      <x:c r="A544" s="10" t="str">
        <x:v>A7.2</x:v>
      </x:c>
      <x:c r="B544" s="10" t="str">
        <x:v>A7</x:v>
      </x:c>
      <x:c r="C544" s="11" t="str">
        <x:v>Оборудование</x:v>
      </x:c>
      <x:c r="D544" s="11" t="str">
        <x:v>Монитор</x:v>
      </x:c>
      <x:c r="E544" s="11" t="str">
        <x:v>27 дюймов, HDMI/DisplayPort</x:v>
      </x:c>
      <x:c r="F544" s="14" t="n">
        <x:v>1</x:v>
      </x:c>
      <x:c r="G544" s="3" t="str">
        <x:v>шт</x:v>
      </x:c>
      <x:c r="H544" s="15" t="n">
        <x:v>160</x:v>
      </x:c>
      <x:c r="I544" s="15" t="n">
        <x:v>320</x:v>
      </x:c>
      <x:c r="J544" s="16" t="n">
        <x:f>IF(AND(ISNUMBER(F544),ISNUMBER(H544)),F544*H544,"")</x:f>
        <x:v>160</x:v>
      </x:c>
      <x:c r="K544" s="16" t="n">
        <x:f>IF(AND(ISNUMBER(F544),ISNUMBER(I544)),F544*I544,"")</x:f>
        <x:v>320</x:v>
      </x:c>
      <x:c r="L544" s="11" t="str">
        <x:v>Купить</x:v>
      </x:c>
      <x:c r="M544" s="11" t="str"/>
      <x:c r="N544" s="11" t="str">
        <x:v>Бюджетная оценка на 03.10.2026. Источник подтверждает характеристики, а не цену.</x:v>
      </x:c>
      <x:c r="O544" s="11" t="str">
        <x:f>IF(C544="Опционально","Вне итога",IF(AND(ISNUMBER(F544),ISNUMBER(H544),ISNUMBER(I544),F544&gt;0,H544&gt;=0,I544&gt;=H544),"Цена учтена","Уточнить цену/количество"))</x:f>
        <x:v>Цена учтена</x:v>
      </x:c>
      <x:c r="P544" s="10"/>
      <x:c r="Q544" s="18" t="str">
        <x:v>Бюджетная оценка автора</x:v>
      </x:c>
      <x:c r="R544" s="18" t="str"/>
    </x:row>
    <x:row r="545" ht="44" customHeight="1">
      <x:c r="A545" s="10" t="str">
        <x:v>A7.2</x:v>
      </x:c>
      <x:c r="B545" s="10" t="str">
        <x:v>A7</x:v>
      </x:c>
      <x:c r="C545" s="11" t="str">
        <x:v>Оборудование</x:v>
      </x:c>
      <x:c r="D545" s="11" t="str">
        <x:v>Клавиатура и мышь</x:v>
      </x:c>
      <x:c r="E545" s="11" t="str">
        <x:v>Проводные USB</x:v>
      </x:c>
      <x:c r="F545" s="14" t="n">
        <x:v>1</x:v>
      </x:c>
      <x:c r="G545" s="3" t="str">
        <x:v>к-т</x:v>
      </x:c>
      <x:c r="H545" s="15" t="n">
        <x:v>30</x:v>
      </x:c>
      <x:c r="I545" s="15" t="n">
        <x:v>70</x:v>
      </x:c>
      <x:c r="J545" s="16" t="n">
        <x:f>IF(AND(ISNUMBER(F545),ISNUMBER(H545)),F545*H545,"")</x:f>
        <x:v>30</x:v>
      </x:c>
      <x:c r="K545" s="16" t="n">
        <x:f>IF(AND(ISNUMBER(F545),ISNUMBER(I545)),F545*I545,"")</x:f>
        <x:v>70</x:v>
      </x:c>
      <x:c r="L545" s="11" t="str">
        <x:v>Купить</x:v>
      </x:c>
      <x:c r="M545" s="11" t="str"/>
      <x:c r="N545" s="11" t="str">
        <x:v>Бюджетная оценка на 03.10.2026. Источник подтверждает характеристики, а не цену.</x:v>
      </x:c>
      <x:c r="O545" s="11" t="str">
        <x:f>IF(C545="Опционально","Вне итога",IF(AND(ISNUMBER(F545),ISNUMBER(H545),ISNUMBER(I545),F545&gt;0,H545&gt;=0,I545&gt;=H545),"Цена учтена","Уточнить цену/количество"))</x:f>
        <x:v>Цена учтена</x:v>
      </x:c>
      <x:c r="P545" s="10"/>
      <x:c r="Q545" s="18" t="str">
        <x:v>Бюджетная оценка автора</x:v>
      </x:c>
      <x:c r="R545" s="18" t="str"/>
    </x:row>
    <x:row r="546" ht="44" customHeight="1">
      <x:c r="A546" s="10" t="str">
        <x:v>A7.2</x:v>
      </x:c>
      <x:c r="B546" s="10" t="str">
        <x:v>A7</x:v>
      </x:c>
      <x:c r="C546" s="11" t="str">
        <x:v>Оборудование</x:v>
      </x:c>
      <x:c r="D546" s="11" t="str">
        <x:v>Кабель монитора</x:v>
      </x:c>
      <x:c r="E546" s="11" t="str">
        <x:v>HDMI/DisplayPort 2 м, по разъёму компьютера</x:v>
      </x:c>
      <x:c r="F546" s="14" t="n">
        <x:v>1</x:v>
      </x:c>
      <x:c r="G546" s="3" t="str">
        <x:v>шт</x:v>
      </x:c>
      <x:c r="H546" s="15" t="n">
        <x:v>10</x:v>
      </x:c>
      <x:c r="I546" s="15" t="n">
        <x:v>30</x:v>
      </x:c>
      <x:c r="J546" s="16" t="n">
        <x:f>IF(AND(ISNUMBER(F546),ISNUMBER(H546)),F546*H546,"")</x:f>
        <x:v>10</x:v>
      </x:c>
      <x:c r="K546" s="16" t="n">
        <x:f>IF(AND(ISNUMBER(F546),ISNUMBER(I546)),F546*I546,"")</x:f>
        <x:v>30</x:v>
      </x:c>
      <x:c r="L546" s="11" t="str">
        <x:v>Купить</x:v>
      </x:c>
      <x:c r="M546" s="11" t="str"/>
      <x:c r="N546" s="11" t="str">
        <x:v>Бюджетная оценка на 03.10.2026. Источник подтверждает характеристики, а не цену.</x:v>
      </x:c>
      <x:c r="O546" s="11" t="str">
        <x:f>IF(C546="Опционально","Вне итога",IF(AND(ISNUMBER(F546),ISNUMBER(H546),ISNUMBER(I546),F546&gt;0,H546&gt;=0,I546&gt;=H546),"Цена учтена","Уточнить цену/количество"))</x:f>
        <x:v>Цена учтена</x:v>
      </x:c>
      <x:c r="P546" s="10"/>
      <x:c r="Q546" s="18" t="str">
        <x:v>Бюджетная оценка автора</x:v>
      </x:c>
      <x:c r="R546" s="18" t="str"/>
    </x:row>
    <x:row r="547" ht="44" customHeight="1">
      <x:c r="A547" s="10" t="str">
        <x:v>A7.2</x:v>
      </x:c>
      <x:c r="B547" s="10" t="str">
        <x:v>A7</x:v>
      </x:c>
      <x:c r="C547" s="11" t="str">
        <x:v>Оборудование</x:v>
      </x:c>
      <x:c r="D547" s="11" t="str">
        <x:v>Патч-корды обычной сети</x:v>
      </x:c>
      <x:c r="E547" s="11" t="str">
        <x:v>Cat6A, 2 м, RJ45, заводские</x:v>
      </x:c>
      <x:c r="F547" s="14" t="n">
        <x:v>8</x:v>
      </x:c>
      <x:c r="G547" s="3" t="str">
        <x:v>шт</x:v>
      </x:c>
      <x:c r="H547" s="15" t="n">
        <x:v>8</x:v>
      </x:c>
      <x:c r="I547" s="15" t="n">
        <x:v>20</x:v>
      </x:c>
      <x:c r="J547" s="16" t="n">
        <x:f>IF(AND(ISNUMBER(F547),ISNUMBER(H547)),F547*H547,"")</x:f>
        <x:v>64</x:v>
      </x:c>
      <x:c r="K547" s="16" t="n">
        <x:f>IF(AND(ISNUMBER(F547),ISNUMBER(I547)),F547*I547,"")</x:f>
        <x:v>160</x:v>
      </x:c>
      <x:c r="L547" s="11" t="str">
        <x:v>Купить</x:v>
      </x:c>
      <x:c r="M547" s="11" t="str">
        <x:v>6 рабочих соединений и 2 запасных. Длина 2 м является исходным допущением.</x:v>
      </x:c>
      <x:c r="N547" s="11" t="str">
        <x:v>Бюджетная оценка на 03.10.2026. Источник подтверждает характеристики, а не цену.</x:v>
      </x:c>
      <x:c r="O547" s="11" t="str">
        <x:f>IF(C547="Опционально","Вне итога",IF(AND(ISNUMBER(F547),ISNUMBER(H547),ISNUMBER(I547),F547&gt;0,H547&gt;=0,I547&gt;=H547),"Цена учтена","Уточнить цену/количество"))</x:f>
        <x:v>Цена учтена</x:v>
      </x:c>
      <x:c r="P547" s="10"/>
      <x:c r="Q547" s="18" t="str">
        <x:v>Бюджетная оценка автора</x:v>
      </x:c>
      <x:c r="R547" s="18" t="str"/>
    </x:row>
    <x:row r="548" ht="44" customHeight="1">
      <x:c r="A548" s="10" t="str">
        <x:v>A7.2</x:v>
      </x:c>
      <x:c r="B548" s="10" t="str">
        <x:v>A7</x:v>
      </x:c>
      <x:c r="C548" s="11" t="str">
        <x:v>Оборудование</x:v>
      </x:c>
      <x:c r="D548" s="11" t="str">
        <x:v>USB-накопители для восстановления</x:v>
      </x:c>
      <x:c r="E548" s="11" t="str">
        <x:v>64GB USB 3.x</x:v>
      </x:c>
      <x:c r="F548" s="14" t="n">
        <x:v>2</x:v>
      </x:c>
      <x:c r="G548" s="3" t="str">
        <x:v>шт</x:v>
      </x:c>
      <x:c r="H548" s="15" t="n">
        <x:v>12</x:v>
      </x:c>
      <x:c r="I548" s="15" t="n">
        <x:v>25</x:v>
      </x:c>
      <x:c r="J548" s="16" t="n">
        <x:f>IF(AND(ISNUMBER(F548),ISNUMBER(H548)),F548*H548,"")</x:f>
        <x:v>24</x:v>
      </x:c>
      <x:c r="K548" s="16" t="n">
        <x:f>IF(AND(ISNUMBER(F548),ISNUMBER(I548)),F548*I548,"")</x:f>
        <x:v>50</x:v>
      </x:c>
      <x:c r="L548" s="11" t="str">
        <x:v>Купить</x:v>
      </x:c>
      <x:c r="M548" s="11" t="str">
        <x:v>Установочный носитель и аварийное восстановление. Не место хранения единственной копии данных.</x:v>
      </x:c>
      <x:c r="N548" s="11" t="str">
        <x:v>Бюджетная оценка на 03.10.2026. Источник подтверждает характеристики, а не цену.</x:v>
      </x:c>
      <x:c r="O548" s="11" t="str">
        <x:f>IF(C548="Опционально","Вне итога",IF(AND(ISNUMBER(F548),ISNUMBER(H548),ISNUMBER(I548),F548&gt;0,H548&gt;=0,I548&gt;=H548),"Цена учтена","Уточнить цену/количество"))</x:f>
        <x:v>Цена учтена</x:v>
      </x:c>
      <x:c r="P548" s="10"/>
      <x:c r="Q548" s="18" t="str">
        <x:v>Бюджетная оценка автора</x:v>
      </x:c>
      <x:c r="R548" s="18" t="str"/>
    </x:row>
    <x:row r="549" ht="44" customHeight="1">
      <x:c r="A549" s="10" t="str">
        <x:v>A7.2</x:v>
      </x:c>
      <x:c r="B549" s="10" t="str">
        <x:v>A7</x:v>
      </x:c>
      <x:c r="C549" s="11" t="str">
        <x:v>Помещение</x:v>
      </x:c>
      <x:c r="D549" s="11" t="str">
        <x:v>Обследование и проект</x:v>
      </x:c>
      <x:c r="E549" s="11" t="str">
        <x:v>Электрик, специалист по охлаждению, проверка несущей способности пола</x:v>
      </x:c>
      <x:c r="F549" s="14" t="n">
        <x:v>1</x:v>
      </x:c>
      <x:c r="G549" s="3" t="str">
        <x:v>усл</x:v>
      </x:c>
      <x:c r="H549" s="15" t="n">
        <x:v>2000</x:v>
      </x:c>
      <x:c r="I549" s="15" t="n">
        <x:v>8000</x:v>
      </x:c>
      <x:c r="J549" s="16" t="n">
        <x:f>IF(AND(ISNUMBER(F549),ISNUMBER(H549)),F549*H549,"")</x:f>
        <x:v>2000</x:v>
      </x:c>
      <x:c r="K549" s="16" t="n">
        <x:f>IF(AND(ISNUMBER(F549),ISNUMBER(I549)),F549*I549,"")</x:f>
        <x:v>8000</x:v>
      </x:c>
      <x:c r="L549" s="11" t="str">
        <x:v>Купить</x:v>
      </x:c>
      <x:c r="M549" s="11" t="str">
        <x:v>Уточнить вводную мощность, трассы, дверные проёмы, этаж, шум и наружный блок. До закупки кабеля и защиты.</x:v>
      </x:c>
      <x:c r="N549" s="11" t="str">
        <x:v>Бюджетная оценка на 03.10.2026. Источник подтверждает характеристики, а не цену.</x:v>
      </x:c>
      <x:c r="O549" s="11" t="str">
        <x:f>IF(C549="Опционально","Вне итога",IF(AND(ISNUMBER(F549),ISNUMBER(H549),ISNUMBER(I549),F549&gt;0,H549&gt;=0,I549&gt;=H549),"Цена учтена","Уточнить цену/количество"))</x:f>
        <x:v>Цена учтена</x:v>
      </x:c>
      <x:c r="P549" s="10"/>
      <x:c r="Q549" s="18" t="str">
        <x:v>Бюджетная оценка автора</x:v>
      </x:c>
      <x:c r="R549" s="18" t="str"/>
    </x:row>
    <x:row r="550" ht="44" customHeight="1">
      <x:c r="A550" s="10" t="str">
        <x:v>A7.2</x:v>
      </x:c>
      <x:c r="B550" s="10" t="str">
        <x:v>A7</x:v>
      </x:c>
      <x:c r="C550" s="11" t="str">
        <x:v>Помещение</x:v>
      </x:c>
      <x:c r="D550" s="11" t="str">
        <x:v>Подготовка поверхностей</x:v>
      </x:c>
      <x:c r="E550" s="11" t="str">
        <x:v>Обеспыливание, герметизация щелей, ремонт покрытия существующей комнаты</x:v>
      </x:c>
      <x:c r="F550" s="14" t="n">
        <x:v>60</x:v>
      </x:c>
      <x:c r="G550" s="3" t="str">
        <x:v>м²</x:v>
      </x:c>
      <x:c r="H550" s="15" t="n">
        <x:v>30</x:v>
      </x:c>
      <x:c r="I550" s="15" t="n">
        <x:v>80</x:v>
      </x:c>
      <x:c r="J550" s="16" t="n">
        <x:f>IF(AND(ISNUMBER(F550),ISNUMBER(H550)),F550*H550,"")</x:f>
        <x:v>1800</x:v>
      </x:c>
      <x:c r="K550" s="16" t="n">
        <x:f>IF(AND(ISNUMBER(F550),ISNUMBER(I550)),F550*I550,"")</x:f>
        <x:v>4800</x:v>
      </x:c>
      <x:c r="L550" s="11" t="str">
        <x:v>Купить</x:v>
      </x:c>
      <x:c r="M550" s="11" t="str">
        <x:v>Исходно помещение с готовыми стенами и крышей. Строительство здания не рассчитано.</x:v>
      </x:c>
      <x:c r="N550" s="11" t="str">
        <x:v>Бюджетная оценка на 03.10.2026. Источник подтверждает характеристики, а не цену.</x:v>
      </x:c>
      <x:c r="O550" s="11" t="str">
        <x:f>IF(C550="Опционально","Вне итога",IF(AND(ISNUMBER(F550),ISNUMBER(H550),ISNUMBER(I550),F550&gt;0,H550&gt;=0,I550&gt;=H550),"Цена учтена","Уточнить цену/количество"))</x:f>
        <x:v>Цена учтена</x:v>
      </x:c>
      <x:c r="P550" s="10"/>
      <x:c r="Q550" s="18" t="str">
        <x:v>Бюджетная оценка автора</x:v>
      </x:c>
      <x:c r="R550" s="18" t="str"/>
    </x:row>
    <x:row r="551" ht="44" customHeight="1">
      <x:c r="A551" s="10" t="str">
        <x:v>A7.2</x:v>
      </x:c>
      <x:c r="B551" s="10" t="str">
        <x:v>A7</x:v>
      </x:c>
      <x:c r="C551" s="11" t="str">
        <x:v>Помещение</x:v>
      </x:c>
      <x:c r="D551" s="11" t="str">
        <x:v>Усиление пола и перемещение тяжёлого оборудования</x:v>
      </x:c>
      <x:c r="E551" s="11" t="str">
        <x:v>Работы по результатам обследования, бюджетный резерв</x:v>
      </x:c>
      <x:c r="F551" s="14" t="n">
        <x:v>1</x:v>
      </x:c>
      <x:c r="G551" s="3" t="str">
        <x:v>резерв</x:v>
      </x:c>
      <x:c r="H551" s="15" t="n">
        <x:v>0</x:v>
      </x:c>
      <x:c r="I551" s="15" t="n">
        <x:v>60000</x:v>
      </x:c>
      <x:c r="J551" s="16" t="n">
        <x:f>IF(AND(ISNUMBER(F551),ISNUMBER(H551)),F551*H551,"")</x:f>
        <x:v>0</x:v>
      </x:c>
      <x:c r="K551" s="16" t="n">
        <x:f>IF(AND(ISNUMBER(F551),ISNUMBER(I551)),F551*I551,"")</x:f>
        <x:v>60000</x:v>
      </x:c>
      <x:c r="L551" s="11" t="str">
        <x:v>Резерв</x:v>
      </x:c>
      <x:c r="M551" s="11" t="str">
        <x:v>Может не понадобиться. Для тяжёлых стоек нагрузку подтверждает инженер, цену даёт подрядчик.</x:v>
      </x:c>
      <x:c r="N551" s="11" t="str">
        <x:v>Бюджетная оценка на 03.10.2026. Источник подтверждает характеристики, а не цену.</x:v>
      </x:c>
      <x:c r="O551" s="11" t="str">
        <x:f>IF(C551="Опционально","Вне итога",IF(AND(ISNUMBER(F551),ISNUMBER(H551),ISNUMBER(I551),F551&gt;0,H551&gt;=0,I551&gt;=H551),"Цена учтена","Уточнить цену/количество"))</x:f>
        <x:v>Цена учтена</x:v>
      </x:c>
      <x:c r="P551" s="10"/>
      <x:c r="Q551" s="18" t="str">
        <x:v>Бюджетная оценка автора</x:v>
      </x:c>
      <x:c r="R551" s="18" t="str"/>
    </x:row>
    <x:row r="552" ht="44" customHeight="1">
      <x:c r="A552" s="10" t="str">
        <x:v>A7.2</x:v>
      </x:c>
      <x:c r="B552" s="10" t="str">
        <x:v>A7</x:v>
      </x:c>
      <x:c r="C552" s="11" t="str">
        <x:v>Помещение</x:v>
      </x:c>
      <x:c r="D552" s="11" t="str">
        <x:v>Серверная стойка</x:v>
      </x:c>
      <x:c r="E552" s="11" t="str">
        <x:v>42U, ширина 800 мм, глубина 1200–1400 мм, нагрузка ≥1500 кг</x:v>
      </x:c>
      <x:c r="F552" s="14" t="n">
        <x:v>1</x:v>
      </x:c>
      <x:c r="G552" s="3" t="str">
        <x:v>шт</x:v>
      </x:c>
      <x:c r="H552" s="15" t="n">
        <x:v>1500</x:v>
      </x:c>
      <x:c r="I552" s="15" t="n">
        <x:v>3500</x:v>
      </x:c>
      <x:c r="J552" s="16" t="n">
        <x:f>IF(AND(ISNUMBER(F552),ISNUMBER(H552)),F552*H552,"")</x:f>
        <x:v>1500</x:v>
      </x:c>
      <x:c r="K552" s="16" t="n">
        <x:f>IF(AND(ISNUMBER(F552),ISNUMBER(I552)),F552*I552,"")</x:f>
        <x:v>3500</x:v>
      </x:c>
      <x:c r="L552" s="11" t="str">
        <x:v>Купить</x:v>
      </x:c>
      <x:c r="M552" s="11" t="str">
        <x:v>Для NVL72 стойка основного комплекса уже включена. Здесь стойки для внешней сети и NAS.</x:v>
      </x:c>
      <x:c r="N552" s="11" t="str">
        <x:v>Бюджетная оценка на 03.10.2026. Источник подтверждает характеристики, а не цену.</x:v>
      </x:c>
      <x:c r="O552" s="11" t="str">
        <x:f>IF(C552="Опционально","Вне итога",IF(AND(ISNUMBER(F552),ISNUMBER(H552),ISNUMBER(I552),F552&gt;0,H552&gt;=0,I552&gt;=H552),"Цена учтена","Уточнить цену/количество"))</x:f>
        <x:v>Цена учтена</x:v>
      </x:c>
      <x:c r="P552" s="10"/>
      <x:c r="Q552" s="18" t="str">
        <x:v>Бюджетная оценка автора</x:v>
      </x:c>
      <x:c r="R552" s="18" t="str"/>
    </x:row>
    <x:row r="553" ht="44" customHeight="1">
      <x:c r="A553" s="10" t="str">
        <x:v>A7.2</x:v>
      </x:c>
      <x:c r="B553" s="10" t="str">
        <x:v>A7</x:v>
      </x:c>
      <x:c r="C553" s="11" t="str">
        <x:v>Помещение</x:v>
      </x:c>
      <x:c r="D553" s="11" t="str">
        <x:v>Полка для NAS и сетевого оборудования</x:v>
      </x:c>
      <x:c r="E553" s="11" t="str">
        <x:v>19 дюймов, усиленная</x:v>
      </x:c>
      <x:c r="F553" s="14" t="n">
        <x:v>2</x:v>
      </x:c>
      <x:c r="G553" s="3" t="str">
        <x:v>шт</x:v>
      </x:c>
      <x:c r="H553" s="15" t="n">
        <x:v>70</x:v>
      </x:c>
      <x:c r="I553" s="15" t="n">
        <x:v>160</x:v>
      </x:c>
      <x:c r="J553" s="16" t="n">
        <x:f>IF(AND(ISNUMBER(F553),ISNUMBER(H553)),F553*H553,"")</x:f>
        <x:v>140</x:v>
      </x:c>
      <x:c r="K553" s="16" t="n">
        <x:f>IF(AND(ISNUMBER(F553),ISNUMBER(I553)),F553*I553,"")</x:f>
        <x:v>320</x:v>
      </x:c>
      <x:c r="L553" s="11" t="str">
        <x:v>Купить</x:v>
      </x:c>
      <x:c r="M553" s="11" t="str"/>
      <x:c r="N553" s="11" t="str">
        <x:v>Бюджетная оценка на 03.10.2026. Источник подтверждает характеристики, а не цену.</x:v>
      </x:c>
      <x:c r="O553" s="11" t="str">
        <x:f>IF(C553="Опционально","Вне итога",IF(AND(ISNUMBER(F553),ISNUMBER(H553),ISNUMBER(I553),F553&gt;0,H553&gt;=0,I553&gt;=H553),"Цена учтена","Уточнить цену/количество"))</x:f>
        <x:v>Цена учтена</x:v>
      </x:c>
      <x:c r="P553" s="10"/>
      <x:c r="Q553" s="18" t="str">
        <x:v>Бюджетная оценка автора</x:v>
      </x:c>
      <x:c r="R553" s="18" t="str"/>
    </x:row>
    <x:row r="554" ht="44" customHeight="1">
      <x:c r="A554" s="10" t="str">
        <x:v>A7.2</x:v>
      </x:c>
      <x:c r="B554" s="10" t="str">
        <x:v>A7</x:v>
      </x:c>
      <x:c r="C554" s="11" t="str">
        <x:v>Помещение</x:v>
      </x:c>
      <x:c r="D554" s="11" t="str">
        <x:v>Закрытие пустых мест и организация кабелей</x:v>
      </x:c>
      <x:c r="E554" s="11" t="str">
        <x:v>Заглушки U, вертикальный и горизонтальный органайзеры, крепёж M6</x:v>
      </x:c>
      <x:c r="F554" s="14" t="n">
        <x:v>1</x:v>
      </x:c>
      <x:c r="G554" s="3" t="str">
        <x:v>к-т</x:v>
      </x:c>
      <x:c r="H554" s="15" t="n">
        <x:v>160</x:v>
      </x:c>
      <x:c r="I554" s="15" t="n">
        <x:v>400</x:v>
      </x:c>
      <x:c r="J554" s="16" t="n">
        <x:f>IF(AND(ISNUMBER(F554),ISNUMBER(H554)),F554*H554,"")</x:f>
        <x:v>160</x:v>
      </x:c>
      <x:c r="K554" s="16" t="n">
        <x:f>IF(AND(ISNUMBER(F554),ISNUMBER(I554)),F554*I554,"")</x:f>
        <x:v>400</x:v>
      </x:c>
      <x:c r="L554" s="11" t="str">
        <x:v>Купить</x:v>
      </x:c>
      <x:c r="M554" s="11" t="str">
        <x:v>Предотвращение возврата горячего воздуха и удобное обслуживание. Рельсы серверов считаются в серверном комплекте.</x:v>
      </x:c>
      <x:c r="N554" s="11" t="str">
        <x:v>Бюджетная оценка на 03.10.2026. Источник подтверждает характеристики, а не цену.</x:v>
      </x:c>
      <x:c r="O554" s="11" t="str">
        <x:f>IF(C554="Опционально","Вне итога",IF(AND(ISNUMBER(F554),ISNUMBER(H554),ISNUMBER(I554),F554&gt;0,H554&gt;=0,I554&gt;=H554),"Цена учтена","Уточнить цену/количество"))</x:f>
        <x:v>Цена учтена</x:v>
      </x:c>
      <x:c r="P554" s="10"/>
      <x:c r="Q554" s="18" t="str">
        <x:v>Бюджетная оценка автора</x:v>
      </x:c>
      <x:c r="R554" s="18" t="str"/>
    </x:row>
    <x:row r="555" ht="44" customHeight="1">
      <x:c r="A555" s="10" t="str">
        <x:v>A7.2</x:v>
      </x:c>
      <x:c r="B555" s="10" t="str">
        <x:v>A7</x:v>
      </x:c>
      <x:c r="C555" s="11" t="str">
        <x:v>Помещение</x:v>
      </x:c>
      <x:c r="D555" s="11" t="str">
        <x:v>Заземление стоек</x:v>
      </x:c>
      <x:c r="E555" s="11" t="str">
        <x:v>Шина, перемычки, наконечники</x:v>
      </x:c>
      <x:c r="F555" s="14" t="n">
        <x:v>1</x:v>
      </x:c>
      <x:c r="G555" s="3" t="str">
        <x:v>к-т</x:v>
      </x:c>
      <x:c r="H555" s="15" t="n">
        <x:v>80</x:v>
      </x:c>
      <x:c r="I555" s="15" t="n">
        <x:v>220</x:v>
      </x:c>
      <x:c r="J555" s="16" t="n">
        <x:f>IF(AND(ISNUMBER(F555),ISNUMBER(H555)),F555*H555,"")</x:f>
        <x:v>80</x:v>
      </x:c>
      <x:c r="K555" s="16" t="n">
        <x:f>IF(AND(ISNUMBER(F555),ISNUMBER(I555)),F555*I555,"")</x:f>
        <x:v>220</x:v>
      </x:c>
      <x:c r="L555" s="11" t="str">
        <x:v>Купить</x:v>
      </x:c>
      <x:c r="M555" s="11" t="str"/>
      <x:c r="N555" s="11" t="str">
        <x:v>Бюджетная оценка на 03.10.2026. Источник подтверждает характеристики, а не цену.</x:v>
      </x:c>
      <x:c r="O555" s="11" t="str">
        <x:f>IF(C555="Опционально","Вне итога",IF(AND(ISNUMBER(F555),ISNUMBER(H555),ISNUMBER(I555),F555&gt;0,H555&gt;=0,I555&gt;=H555),"Цена учтена","Уточнить цену/количество"))</x:f>
        <x:v>Цена учтена</x:v>
      </x:c>
      <x:c r="P555" s="10"/>
      <x:c r="Q555" s="18" t="str">
        <x:v>Бюджетная оценка автора</x:v>
      </x:c>
      <x:c r="R555" s="18" t="str"/>
    </x:row>
    <x:row r="556" ht="61" customHeight="1">
      <x:c r="A556" s="10" t="str">
        <x:v>A7.2</x:v>
      </x:c>
      <x:c r="B556" s="10" t="str">
        <x:v>A7</x:v>
      </x:c>
      <x:c r="C556" s="11" t="str">
        <x:v>Помещение</x:v>
      </x:c>
      <x:c r="D556" s="11" t="str">
        <x:v>Источник бесперебойного питания</x:v>
      </x:c>
      <x:c r="E556" s="11" t="str">
        <x:v>Онлайн ИБП 200kVA. Активная мощность ≥175kW</x:v>
      </x:c>
      <x:c r="F556" s="14" t="n">
        <x:v>1</x:v>
      </x:c>
      <x:c r="G556" s="3" t="str">
        <x:v>шт</x:v>
      </x:c>
      <x:c r="H556" s="15" t="n">
        <x:v>65000</x:v>
      </x:c>
      <x:c r="I556" s="15" t="n">
        <x:v>130000</x:v>
      </x:c>
      <x:c r="J556" s="16" t="n">
        <x:f>IF(AND(ISNUMBER(F556),ISNUMBER(H556)),F556*H556,"")</x:f>
        <x:v>65000</x:v>
      </x:c>
      <x:c r="K556" s="16" t="n">
        <x:f>IF(AND(ISNUMBER(F556),ISNUMBER(I556)),F556*I556,"")</x:f>
        <x:v>130000</x:v>
      </x:c>
      <x:c r="L556" s="11" t="str">
        <x:v>Купить</x:v>
      </x:c>
      <x:c r="M556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556" s="11" t="str">
        <x:v>Бюджетная оценка на 03.10.2026. Источник подтверждает характеристики, а не цену.</x:v>
      </x:c>
      <x:c r="O556" s="11" t="str">
        <x:f>IF(C556="Опционально","Вне итога",IF(AND(ISNUMBER(F556),ISNUMBER(H556),ISNUMBER(I556),F556&gt;0,H556&gt;=0,I556&gt;=H556),"Цена учтена","Уточнить цену/количество"))</x:f>
        <x:v>Цена учтена</x:v>
      </x:c>
      <x:c r="P556" s="10"/>
      <x:c r="Q556" s="18" t="str">
        <x:v>Бюджетная оценка автора</x:v>
      </x:c>
      <x:c r="R556" s="18" t="str"/>
    </x:row>
    <x:row r="557" ht="61" customHeight="1">
      <x:c r="A557" s="10" t="str">
        <x:v>A7.2</x:v>
      </x:c>
      <x:c r="B557" s="10" t="str">
        <x:v>A7</x:v>
      </x:c>
      <x:c r="C557" s="11" t="str">
        <x:v>Помещение</x:v>
      </x:c>
      <x:c r="D557" s="11" t="str">
        <x:v>Батареи и шкаф батарей</x:v>
      </x:c>
      <x:c r="E557" s="11" t="str">
        <x:v>Внешний комплект, 5–10 минут при нагрузке 140kW</x:v>
      </x:c>
      <x:c r="F557" s="14" t="n">
        <x:v>1</x:v>
      </x:c>
      <x:c r="G557" s="3" t="str">
        <x:v>к-т</x:v>
      </x:c>
      <x:c r="H557" s="15" t="n">
        <x:v>49000</x:v>
      </x:c>
      <x:c r="I557" s="15" t="n">
        <x:v>119000</x:v>
      </x:c>
      <x:c r="J557" s="16" t="n">
        <x:f>IF(AND(ISNUMBER(F557),ISNUMBER(H557)),F557*H557,"")</x:f>
        <x:v>49000</x:v>
      </x:c>
      <x:c r="K557" s="16" t="n">
        <x:f>IF(AND(ISNUMBER(F557),ISNUMBER(I557)),F557*I557,"")</x:f>
        <x:v>119000</x:v>
      </x:c>
      <x:c r="L557" s="11" t="str">
        <x:v>Купить</x:v>
      </x:c>
      <x:c r="M557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557" s="11" t="str">
        <x:v>Бюджетная оценка на 03.10.2026. Источник подтверждает характеристики, а не цену.</x:v>
      </x:c>
      <x:c r="O557" s="11" t="str">
        <x:f>IF(C557="Опционально","Вне итога",IF(AND(ISNUMBER(F557),ISNUMBER(H557),ISNUMBER(I557),F557&gt;0,H557&gt;=0,I557&gt;=H557),"Цена учтена","Уточнить цену/количество"))</x:f>
        <x:v>Цена учтена</x:v>
      </x:c>
      <x:c r="P557" s="10"/>
      <x:c r="Q557" s="18" t="str">
        <x:v>Бюджетная оценка автора</x:v>
      </x:c>
      <x:c r="R557" s="18" t="str"/>
    </x:row>
    <x:row r="558" ht="44" customHeight="1">
      <x:c r="A558" s="10" t="str">
        <x:v>A7.2</x:v>
      </x:c>
      <x:c r="B558" s="10" t="str">
        <x:v>A7</x:v>
      </x:c>
      <x:c r="C558" s="11" t="str">
        <x:v>Помещение</x:v>
      </x:c>
      <x:c r="D558" s="11" t="str">
        <x:v>Сервисный обход ИБП</x:v>
      </x:c>
      <x:c r="E558" s="11" t="str">
        <x:v>Внешний maintenance bypass и кабели подключения</x:v>
      </x:c>
      <x:c r="F558" s="14" t="n">
        <x:v>1</x:v>
      </x:c>
      <x:c r="G558" s="3" t="str">
        <x:v>к-т</x:v>
      </x:c>
      <x:c r="H558" s="15" t="n">
        <x:v>1000</x:v>
      </x:c>
      <x:c r="I558" s="15" t="n">
        <x:v>4000</x:v>
      </x:c>
      <x:c r="J558" s="16" t="n">
        <x:f>IF(AND(ISNUMBER(F558),ISNUMBER(H558)),F558*H558,"")</x:f>
        <x:v>1000</x:v>
      </x:c>
      <x:c r="K558" s="16" t="n">
        <x:f>IF(AND(ISNUMBER(F558),ISNUMBER(I558)),F558*I558,"")</x:f>
        <x:v>4000</x:v>
      </x:c>
      <x:c r="L558" s="11" t="str">
        <x:v>Купить</x:v>
      </x:c>
      <x:c r="M558" s="11" t="str">
        <x:v>Позволяет обслуживать ИБП. Тип подключения согласует электрик.</x:v>
      </x:c>
      <x:c r="N558" s="11" t="str">
        <x:v>Бюджетная оценка на 03.10.2026. Источник подтверждает характеристики, а не цену.</x:v>
      </x:c>
      <x:c r="O558" s="11" t="str">
        <x:f>IF(C558="Опционально","Вне итога",IF(AND(ISNUMBER(F558),ISNUMBER(H558),ISNUMBER(I558),F558&gt;0,H558&gt;=0,I558&gt;=H558),"Цена учтена","Уточнить цену/количество"))</x:f>
        <x:v>Цена учтена</x:v>
      </x:c>
      <x:c r="P558" s="10"/>
      <x:c r="Q558" s="18" t="str">
        <x:v>Бюджетная оценка автора</x:v>
      </x:c>
      <x:c r="R558" s="18" t="str"/>
    </x:row>
    <x:row r="559" ht="44" customHeight="1">
      <x:c r="A559" s="10" t="str">
        <x:v>A7.2</x:v>
      </x:c>
      <x:c r="B559" s="10" t="str">
        <x:v>A7</x:v>
      </x:c>
      <x:c r="C559" s="11" t="str">
        <x:v>Помещение</x:v>
      </x:c>
      <x:c r="D559" s="11" t="str">
        <x:v>Распределители питания в стойках</x:v>
      </x:c>
      <x:c r="E559" s="11" t="str">
        <x:v>2 PDU на стойку. Для &gt;8kW: 3-фазные 400V 32/63A, выходы C19 по OEM</x:v>
      </x:c>
      <x:c r="F559" s="14" t="n">
        <x:v>2</x:v>
      </x:c>
      <x:c r="G559" s="3" t="str">
        <x:v>шт</x:v>
      </x:c>
      <x:c r="H559" s="15" t="n">
        <x:v>350</x:v>
      </x:c>
      <x:c r="I559" s="15" t="n">
        <x:v>1500</x:v>
      </x:c>
      <x:c r="J559" s="16" t="n">
        <x:f>IF(AND(ISNUMBER(F559),ISNUMBER(H559)),F559*H559,"")</x:f>
        <x:v>700</x:v>
      </x:c>
      <x:c r="K559" s="16" t="n">
        <x:f>IF(AND(ISNUMBER(F559),ISNUMBER(I559)),F559*I559,"")</x:f>
        <x:v>3000</x:v>
      </x:c>
      <x:c r="L559" s="11" t="str">
        <x:v>Купить</x:v>
      </x:c>
      <x:c r="M559" s="11" t="str">
        <x:v>Число и номинал розеток уточнить по комплекту шнуров. Два PDU от одного ИБП не образуют независимые электровводы.</x:v>
      </x:c>
      <x:c r="N559" s="11" t="str">
        <x:v>Бюджетная оценка на 03.10.2026. Источник подтверждает характеристики, а не цену.</x:v>
      </x:c>
      <x:c r="O559" s="11" t="str">
        <x:f>IF(C559="Опционально","Вне итога",IF(AND(ISNUMBER(F559),ISNUMBER(H559),ISNUMBER(I559),F559&gt;0,H559&gt;=0,I559&gt;=H559),"Цена учтена","Уточнить цену/количество"))</x:f>
        <x:v>Цена учтена</x:v>
      </x:c>
      <x:c r="P559" s="10"/>
      <x:c r="Q559" s="18" t="str">
        <x:v>Бюджетная оценка автора</x:v>
      </x:c>
      <x:c r="R559" s="18" t="str"/>
    </x:row>
    <x:row r="560" ht="44" customHeight="1">
      <x:c r="A560" s="10" t="str">
        <x:v>A7.2</x:v>
      </x:c>
      <x:c r="B560" s="10" t="str">
        <x:v>A7</x:v>
      </x:c>
      <x:c r="C560" s="11" t="str">
        <x:v>Помещение</x:v>
      </x:c>
      <x:c r="D560" s="11" t="str">
        <x:v>Электрощит помещения</x:v>
      </x:c>
      <x:c r="E560" s="11" t="str">
        <x:v>Вводной выключатель, отдельные линии IT и охлаждения, УЗИП, учёт, защитные устройства</x:v>
      </x:c>
      <x:c r="F560" s="14" t="n">
        <x:v>1</x:v>
      </x:c>
      <x:c r="G560" s="3" t="str">
        <x:v>к-т</x:v>
      </x:c>
      <x:c r="H560" s="15" t="n">
        <x:v>10000</x:v>
      </x:c>
      <x:c r="I560" s="15" t="n">
        <x:v>30000</x:v>
      </x:c>
      <x:c r="J560" s="16" t="n">
        <x:f>IF(AND(ISNUMBER(F560),ISNUMBER(H560)),F560*H560,"")</x:f>
        <x:v>10000</x:v>
      </x:c>
      <x:c r="K560" s="16" t="n">
        <x:f>IF(AND(ISNUMBER(F560),ISNUMBER(I560)),F560*I560,"")</x:f>
        <x:v>30000</x:v>
      </x:c>
      <x:c r="L560" s="11" t="str">
        <x:v>Купить</x:v>
      </x:c>
      <x:c r="M560" s="11" t="str">
        <x:v>Номиналы, селективность, УЗО и сечения определяются проектом. В цену включена комплектация щита.</x:v>
      </x:c>
      <x:c r="N560" s="11" t="str">
        <x:v>Бюджетная оценка на 03.10.2026. Источник подтверждает характеристики, а не цену.</x:v>
      </x:c>
      <x:c r="O560" s="11" t="str">
        <x:f>IF(C560="Опционально","Вне итога",IF(AND(ISNUMBER(F560),ISNUMBER(H560),ISNUMBER(I560),F560&gt;0,H560&gt;=0,I560&gt;=H560),"Цена учтена","Уточнить цену/количество"))</x:f>
        <x:v>Цена учтена</x:v>
      </x:c>
      <x:c r="P560" s="10"/>
      <x:c r="Q560" s="18" t="str">
        <x:v>Бюджетная оценка автора</x:v>
      </x:c>
      <x:c r="R560" s="18" t="str"/>
    </x:row>
    <x:row r="561" ht="44" customHeight="1">
      <x:c r="A561" s="10" t="str">
        <x:v>A7.2</x:v>
      </x:c>
      <x:c r="B561" s="10" t="str">
        <x:v>A7</x:v>
      </x:c>
      <x:c r="C561" s="11" t="str">
        <x:v>Помещение</x:v>
      </x:c>
      <x:c r="D561" s="11" t="str">
        <x:v>Силовой кабель и прокладка до комнаты</x:v>
      </x:c>
      <x:c r="E561" s="11" t="str">
        <x:v>Кабель, лоток, вводы и крепления. Сечение по расчёту</x:v>
      </x:c>
      <x:c r="F561" s="14" t="n">
        <x:v>30</x:v>
      </x:c>
      <x:c r="G561" s="3" t="str">
        <x:v>м</x:v>
      </x:c>
      <x:c r="H561" s="15" t="n">
        <x:v>140</x:v>
      </x:c>
      <x:c r="I561" s="15" t="n">
        <x:v>350</x:v>
      </x:c>
      <x:c r="J561" s="16" t="n">
        <x:f>IF(AND(ISNUMBER(F561),ISNUMBER(H561)),F561*H561,"")</x:f>
        <x:v>4200</x:v>
      </x:c>
      <x:c r="K561" s="16" t="n">
        <x:f>IF(AND(ISNUMBER(F561),ISNUMBER(I561)),F561*I561,"")</x:f>
        <x:v>10500</x:v>
      </x:c>
      <x:c r="L561" s="11" t="str">
        <x:v>Купить</x:v>
      </x:c>
      <x:c r="M561" s="11" t="str">
        <x:v>Исходная трасса 30 м. Меняется после обмера. Не является готовым выбором сечения кабеля.</x:v>
      </x:c>
      <x:c r="N561" s="11" t="str">
        <x:v>Бюджетная оценка на 03.10.2026. Источник подтверждает характеристики, а не цену.</x:v>
      </x:c>
      <x:c r="O561" s="11" t="str">
        <x:f>IF(C561="Опционально","Вне итога",IF(AND(ISNUMBER(F561),ISNUMBER(H561),ISNUMBER(I561),F561&gt;0,H561&gt;=0,I561&gt;=H561),"Цена учтена","Уточнить цену/количество"))</x:f>
        <x:v>Цена учтена</x:v>
      </x:c>
      <x:c r="P561" s="10"/>
      <x:c r="Q561" s="18" t="str">
        <x:v>Бюджетная оценка автора</x:v>
      </x:c>
      <x:c r="R561" s="18" t="str"/>
    </x:row>
    <x:row r="562" ht="44" customHeight="1">
      <x:c r="A562" s="10" t="str">
        <x:v>A7.2</x:v>
      </x:c>
      <x:c r="B562" s="10" t="str">
        <x:v>A7</x:v>
      </x:c>
      <x:c r="C562" s="11" t="str">
        <x:v>Помещение</x:v>
      </x:c>
      <x:c r="D562" s="11" t="str">
        <x:v>Внутренние силовые линии</x:v>
      </x:c>
      <x:c r="E562" s="11" t="str">
        <x:v>Кабели от щита до ИБП/PDU и оборудования охлаждения</x:v>
      </x:c>
      <x:c r="F562" s="14" t="n">
        <x:v>15</x:v>
      </x:c>
      <x:c r="G562" s="3" t="str">
        <x:v>м</x:v>
      </x:c>
      <x:c r="H562" s="15" t="n">
        <x:v>60</x:v>
      </x:c>
      <x:c r="I562" s="15" t="n">
        <x:v>160</x:v>
      </x:c>
      <x:c r="J562" s="16" t="n">
        <x:f>IF(AND(ISNUMBER(F562),ISNUMBER(H562)),F562*H562,"")</x:f>
        <x:v>900</x:v>
      </x:c>
      <x:c r="K562" s="16" t="n">
        <x:f>IF(AND(ISNUMBER(F562),ISNUMBER(I562)),F562*I562,"")</x:f>
        <x:v>2400</x:v>
      </x:c>
      <x:c r="L562" s="11" t="str">
        <x:v>Купить</x:v>
      </x:c>
      <x:c r="M562" s="11" t="str">
        <x:v>Исходные длины. Наконечники, разъёмы и крепёж учтены в строке расходников.</x:v>
      </x:c>
      <x:c r="N562" s="11" t="str">
        <x:v>Бюджетная оценка на 03.10.2026. Источник подтверждает характеристики, а не цену.</x:v>
      </x:c>
      <x:c r="O562" s="11" t="str">
        <x:f>IF(C562="Опционально","Вне итога",IF(AND(ISNUMBER(F562),ISNUMBER(H562),ISNUMBER(I562),F562&gt;0,H562&gt;=0,I562&gt;=H562),"Цена учтена","Уточнить цену/количество"))</x:f>
        <x:v>Цена учтена</x:v>
      </x:c>
      <x:c r="P562" s="10"/>
      <x:c r="Q562" s="18" t="str">
        <x:v>Бюджетная оценка автора</x:v>
      </x:c>
      <x:c r="R562" s="18" t="str"/>
    </x:row>
    <x:row r="563" ht="61" customHeight="1">
      <x:c r="A563" s="10" t="str">
        <x:v>A7.2</x:v>
      </x:c>
      <x:c r="B563" s="10" t="str">
        <x:v>A7</x:v>
      </x:c>
      <x:c r="C563" s="11" t="str">
        <x:v>Помещение</x:v>
      </x:c>
      <x:c r="D563" s="11" t="str">
        <x:v>Резерв на увеличение доступной мощности</x:v>
      </x:c>
      <x:c r="E563" s="11" t="str">
        <x:v>Техническое присоединение/изменение ввода, если существующей мощности не хватает</x:v>
      </x:c>
      <x:c r="F563" s="14" t="n">
        <x:v>1</x:v>
      </x:c>
      <x:c r="G563" s="3" t="str">
        <x:v>резерв</x:v>
      </x:c>
      <x:c r="H563" s="15" t="n">
        <x:v>0</x:v>
      </x:c>
      <x:c r="I563" s="15" t="n">
        <x:v>300000</x:v>
      </x:c>
      <x:c r="J563" s="16" t="n">
        <x:f>IF(AND(ISNUMBER(F563),ISNUMBER(H563)),F563*H563,"")</x:f>
        <x:v>0</x:v>
      </x:c>
      <x:c r="K563" s="16" t="n">
        <x:f>IF(AND(ISNUMBER(F563),ISNUMBER(I563)),F563*I563,"")</x:f>
        <x:v>300000</x:v>
      </x:c>
      <x:c r="L563" s="11" t="str">
        <x:v>Резерв</x:v>
      </x:c>
      <x:c r="M563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563" s="11" t="str">
        <x:v>Бюджетная оценка на 03.10.2026. Источник подтверждает характеристики, а не цену.</x:v>
      </x:c>
      <x:c r="O563" s="11" t="str">
        <x:f>IF(C563="Опционально","Вне итога",IF(AND(ISNUMBER(F563),ISNUMBER(H563),ISNUMBER(I563),F563&gt;0,H563&gt;=0,I563&gt;=H563),"Цена учтена","Уточнить цену/количество"))</x:f>
        <x:v>Цена учтена</x:v>
      </x:c>
      <x:c r="P563" s="10"/>
      <x:c r="Q563" s="18" t="str">
        <x:v>Бюджетная оценка автора</x:v>
      </x:c>
      <x:c r="R563" s="18" t="str"/>
    </x:row>
    <x:row r="564" ht="61" customHeight="1">
      <x:c r="A564" s="10" t="str">
        <x:v>A7.2</x:v>
      </x:c>
      <x:c r="B564" s="10" t="str">
        <x:v>A7</x:v>
      </x:c>
      <x:c r="C564" s="11" t="str">
        <x:v>Помещение</x:v>
      </x:c>
      <x:c r="D564" s="11" t="str">
        <x:v>Блок жидкостного охлаждения CDU</x:v>
      </x:c>
      <x:c r="E564" s="11" t="str">
        <x:v>Тепловая мощность ≥175kW, теплообменник, насосы, управление</x:v>
      </x:c>
      <x:c r="F564" s="14" t="n">
        <x:v>1</x:v>
      </x:c>
      <x:c r="G564" s="3" t="str">
        <x:v>к-т</x:v>
      </x:c>
      <x:c r="H564" s="15" t="n">
        <x:v>80000</x:v>
      </x:c>
      <x:c r="I564" s="15" t="n">
        <x:v>200000</x:v>
      </x:c>
      <x:c r="J564" s="16" t="n">
        <x:f>IF(AND(ISNUMBER(F564),ISNUMBER(H564)),F564*H564,"")</x:f>
        <x:v>80000</x:v>
      </x:c>
      <x:c r="K564" s="16" t="n">
        <x:f>IF(AND(ISNUMBER(F564),ISNUMBER(I564)),F564*I564,"")</x:f>
        <x:v>200000</x:v>
      </x:c>
      <x:c r="L564" s="11" t="str">
        <x:v>Купить</x:v>
      </x:c>
      <x:c r="M564" s="11" t="str">
        <x:v>Подбирается под расход, давление и теплоноситель серверного OEM. Включить основной и запасной насос, если требуются платформой.</x:v>
      </x:c>
      <x:c r="N564" s="11" t="str">
        <x:v>Бюджетная оценка на 03.10.2026. Источник подтверждает характеристики, а не цену.</x:v>
      </x:c>
      <x:c r="O564" s="11" t="str">
        <x:f>IF(C564="Опционально","Вне итога",IF(AND(ISNUMBER(F564),ISNUMBER(H564),ISNUMBER(I564),F564&gt;0,H564&gt;=0,I564&gt;=H564),"Цена учтена","Уточнить цену/количество"))</x:f>
        <x:v>Цена учтена</x:v>
      </x:c>
      <x:c r="P564" s="10"/>
      <x:c r="Q564" s="18" t="str">
        <x:v>Vertiv: блоки жидкостного охлаждения</x:v>
      </x:c>
      <x:c r="R564" s="18" t="str">
        <x:v>https://www.vertiv.com/fr-ca/products-catalog/thermal-management/high-density-solutions/vertiv-coolchip-cdu/</x:v>
      </x:c>
    </x:row>
    <x:row r="565" ht="44" customHeight="1">
      <x:c r="A565" s="10" t="str">
        <x:v>A7.2</x:v>
      </x:c>
      <x:c r="B565" s="10" t="str">
        <x:v>A7</x:v>
      </x:c>
      <x:c r="C565" s="11" t="str">
        <x:v>Помещение</x:v>
      </x:c>
      <x:c r="D565" s="11" t="str">
        <x:v>Наружный охладитель/чиллер</x:v>
      </x:c>
      <x:c r="E565" s="11" t="str">
        <x:v>Отвод ≥175kW при расчётной наружной температуре</x:v>
      </x:c>
      <x:c r="F565" s="14" t="n">
        <x:v>1</x:v>
      </x:c>
      <x:c r="G565" s="3" t="str">
        <x:v>к-т</x:v>
      </x:c>
      <x:c r="H565" s="15" t="n">
        <x:v>60000</x:v>
      </x:c>
      <x:c r="I565" s="15" t="n">
        <x:v>180000</x:v>
      </x:c>
      <x:c r="J565" s="16" t="n">
        <x:f>IF(AND(ISNUMBER(F565),ISNUMBER(H565)),F565*H565,"")</x:f>
        <x:v>60000</x:v>
      </x:c>
      <x:c r="K565" s="16" t="n">
        <x:f>IF(AND(ISNUMBER(F565),ISNUMBER(I565)),F565*I565,"")</x:f>
        <x:v>180000</x:v>
      </x:c>
      <x:c r="L565" s="11" t="str">
        <x:v>Купить</x:v>
      </x:c>
      <x:c r="M565" s="11" t="str">
        <x:v>Тепло из CDU должно уходить наружу. Для жаркой погоды может требоваться чиллер вместо сухого охладителя.</x:v>
      </x:c>
      <x:c r="N565" s="11" t="str">
        <x:v>Бюджетная оценка на 03.10.2026. Источник подтверждает характеристики, а не цену.</x:v>
      </x:c>
      <x:c r="O565" s="11" t="str">
        <x:f>IF(C565="Опционально","Вне итога",IF(AND(ISNUMBER(F565),ISNUMBER(H565),ISNUMBER(I565),F565&gt;0,H565&gt;=0,I565&gt;=H565),"Цена учтена","Уточнить цену/количество"))</x:f>
        <x:v>Цена учтена</x:v>
      </x:c>
      <x:c r="P565" s="10"/>
      <x:c r="Q565" s="18" t="str">
        <x:v>Бюджетная оценка автора</x:v>
      </x:c>
      <x:c r="R565" s="18" t="str"/>
    </x:row>
    <x:row r="566" ht="44" customHeight="1">
      <x:c r="A566" s="10" t="str">
        <x:v>A7.2</x:v>
      </x:c>
      <x:c r="B566" s="10" t="str">
        <x:v>A7</x:v>
      </x:c>
      <x:c r="C566" s="11" t="str">
        <x:v>Помещение</x:v>
      </x:c>
      <x:c r="D566" s="11" t="str">
        <x:v>Жидкостные трассы</x:v>
      </x:c>
      <x:c r="E566" s="11" t="str">
        <x:v>Подача и обратка, теплоизоляция, клапаны, фитинги</x:v>
      </x:c>
      <x:c r="F566" s="14" t="n">
        <x:v>40</x:v>
      </x:c>
      <x:c r="G566" s="3" t="str">
        <x:v>м</x:v>
      </x:c>
      <x:c r="H566" s="15" t="n">
        <x:v>60</x:v>
      </x:c>
      <x:c r="I566" s="15" t="n">
        <x:v>170</x:v>
      </x:c>
      <x:c r="J566" s="16" t="n">
        <x:f>IF(AND(ISNUMBER(F566),ISNUMBER(H566)),F566*H566,"")</x:f>
        <x:v>2400</x:v>
      </x:c>
      <x:c r="K566" s="16" t="n">
        <x:f>IF(AND(ISNUMBER(F566),ISNUMBER(I566)),F566*I566,"")</x:f>
        <x:v>6800</x:v>
      </x:c>
      <x:c r="L566" s="11" t="str">
        <x:v>Купить</x:v>
      </x:c>
      <x:c r="M566" s="11" t="str">
        <x:v>40 м суммарно для подачи и обратки. Материал, диаметр и разъёмы по OEM.</x:v>
      </x:c>
      <x:c r="N566" s="11" t="str">
        <x:v>Бюджетная оценка на 03.10.2026. Источник подтверждает характеристики, а не цену.</x:v>
      </x:c>
      <x:c r="O566" s="11" t="str">
        <x:f>IF(C566="Опционально","Вне итога",IF(AND(ISNUMBER(F566),ISNUMBER(H566),ISNUMBER(I566),F566&gt;0,H566&gt;=0,I566&gt;=H566),"Цена учтена","Уточнить цену/количество"))</x:f>
        <x:v>Цена учтена</x:v>
      </x:c>
      <x:c r="P566" s="10"/>
      <x:c r="Q566" s="18" t="str">
        <x:v>Бюджетная оценка автора</x:v>
      </x:c>
      <x:c r="R566" s="18" t="str"/>
    </x:row>
    <x:row r="567" ht="44" customHeight="1">
      <x:c r="A567" s="10" t="str">
        <x:v>A7.2</x:v>
      </x:c>
      <x:c r="B567" s="10" t="str">
        <x:v>A7</x:v>
      </x:c>
      <x:c r="C567" s="11" t="str">
        <x:v>Помещение</x:v>
      </x:c>
      <x:c r="D567" s="11" t="str">
        <x:v>Подключение серверов к CDU</x:v>
      </x:c>
      <x:c r="E567" s="11" t="str">
        <x:v>OEM шланги, быстроразъёмы, коллекторы, заглушки, поддон</x:v>
      </x:c>
      <x:c r="F567" s="14" t="n">
        <x:v>1</x:v>
      </x:c>
      <x:c r="G567" s="3" t="str">
        <x:v>к-т</x:v>
      </x:c>
      <x:c r="H567" s="15" t="n">
        <x:v>12000</x:v>
      </x:c>
      <x:c r="I567" s="15" t="n">
        <x:v>35000</x:v>
      </x:c>
      <x:c r="J567" s="16" t="n">
        <x:f>IF(AND(ISNUMBER(F567),ISNUMBER(H567)),F567*H567,"")</x:f>
        <x:v>12000</x:v>
      </x:c>
      <x:c r="K567" s="16" t="n">
        <x:f>IF(AND(ISNUMBER(F567),ISNUMBER(I567)),F567*I567,"")</x:f>
        <x:v>35000</x:v>
      </x:c>
      <x:c r="L567" s="11" t="str">
        <x:v>Купить</x:v>
      </x:c>
      <x:c r="M567" s="11" t="str">
        <x:v>Внутренние холодные пластины входят в сервер. Внешние шланги и переходы здесь.</x:v>
      </x:c>
      <x:c r="N567" s="11" t="str">
        <x:v>Бюджетная оценка на 03.10.2026. Источник подтверждает характеристики, а не цену.</x:v>
      </x:c>
      <x:c r="O567" s="11" t="str">
        <x:f>IF(C567="Опционально","Вне итога",IF(AND(ISNUMBER(F567),ISNUMBER(H567),ISNUMBER(I567),F567&gt;0,H567&gt;=0,I567&gt;=H567),"Цена учтена","Уточнить цену/количество"))</x:f>
        <x:v>Цена учтена</x:v>
      </x:c>
      <x:c r="P567" s="10"/>
      <x:c r="Q567" s="18" t="str">
        <x:v>Бюджетная оценка автора</x:v>
      </x:c>
      <x:c r="R567" s="18" t="str"/>
    </x:row>
    <x:row r="568" ht="44" customHeight="1">
      <x:c r="A568" s="10" t="str">
        <x:v>A7.2</x:v>
      </x:c>
      <x:c r="B568" s="10" t="str">
        <x:v>A7</x:v>
      </x:c>
      <x:c r="C568" s="11" t="str">
        <x:v>Помещение</x:v>
      </x:c>
      <x:c r="D568" s="11" t="str">
        <x:v>Теплоноситель и фильтрация</x:v>
      </x:c>
      <x:c r="E568" s="11" t="str">
        <x:v>Первичная заправка, фильтр, контроль качества воды/состава</x:v>
      </x:c>
      <x:c r="F568" s="14" t="n">
        <x:v>1</x:v>
      </x:c>
      <x:c r="G568" s="3" t="str">
        <x:v>к-т</x:v>
      </x:c>
      <x:c r="H568" s="15" t="n">
        <x:v>3000</x:v>
      </x:c>
      <x:c r="I568" s="15" t="n">
        <x:v>10000</x:v>
      </x:c>
      <x:c r="J568" s="16" t="n">
        <x:f>IF(AND(ISNUMBER(F568),ISNUMBER(H568)),F568*H568,"")</x:f>
        <x:v>3000</x:v>
      </x:c>
      <x:c r="K568" s="16" t="n">
        <x:f>IF(AND(ISNUMBER(F568),ISNUMBER(I568)),F568*I568,"")</x:f>
        <x:v>10000</x:v>
      </x:c>
      <x:c r="L568" s="11" t="str">
        <x:v>Купить</x:v>
      </x:c>
      <x:c r="M568" s="11" t="str"/>
      <x:c r="N568" s="11" t="str">
        <x:v>Бюджетная оценка на 03.10.2026. Источник подтверждает характеристики, а не цену.</x:v>
      </x:c>
      <x:c r="O568" s="11" t="str">
        <x:f>IF(C568="Опционально","Вне итога",IF(AND(ISNUMBER(F568),ISNUMBER(H568),ISNUMBER(I568),F568&gt;0,H568&gt;=0,I568&gt;=H568),"Цена учтена","Уточнить цену/количество"))</x:f>
        <x:v>Цена учтена</x:v>
      </x:c>
      <x:c r="P568" s="10"/>
      <x:c r="Q568" s="18" t="str">
        <x:v>Бюджетная оценка автора</x:v>
      </x:c>
      <x:c r="R568" s="18" t="str"/>
    </x:row>
    <x:row r="569" ht="44" customHeight="1">
      <x:c r="A569" s="10" t="str">
        <x:v>A7.2</x:v>
      </x:c>
      <x:c r="B569" s="10" t="str">
        <x:v>A7</x:v>
      </x:c>
      <x:c r="C569" s="11" t="str">
        <x:v>Помещение</x:v>
      </x:c>
      <x:c r="D569" s="11" t="str">
        <x:v>Контроль утечек</x:v>
      </x:c>
      <x:c r="E569" s="11" t="str">
        <x:v>Датчики и кабель обнаружения воды у сервера, CDU и трассы</x:v>
      </x:c>
      <x:c r="F569" s="14" t="n">
        <x:v>1</x:v>
      </x:c>
      <x:c r="G569" s="3" t="str">
        <x:v>к-т</x:v>
      </x:c>
      <x:c r="H569" s="15" t="n">
        <x:v>400</x:v>
      </x:c>
      <x:c r="I569" s="15" t="n">
        <x:v>2500</x:v>
      </x:c>
      <x:c r="J569" s="16" t="n">
        <x:f>IF(AND(ISNUMBER(F569),ISNUMBER(H569)),F569*H569,"")</x:f>
        <x:v>400</x:v>
      </x:c>
      <x:c r="K569" s="16" t="n">
        <x:f>IF(AND(ISNUMBER(F569),ISNUMBER(I569)),F569*I569,"")</x:f>
        <x:v>2500</x:v>
      </x:c>
      <x:c r="L569" s="11" t="str">
        <x:v>Купить</x:v>
      </x:c>
      <x:c r="M569" s="11" t="str"/>
      <x:c r="N569" s="11" t="str">
        <x:v>Бюджетная оценка на 03.10.2026. Источник подтверждает характеристики, а не цену.</x:v>
      </x:c>
      <x:c r="O569" s="11" t="str">
        <x:f>IF(C569="Опционально","Вне итога",IF(AND(ISNUMBER(F569),ISNUMBER(H569),ISNUMBER(I569),F569&gt;0,H569&gt;=0,I569&gt;=H569),"Цена учтена","Уточнить цену/количество"))</x:f>
        <x:v>Цена учтена</x:v>
      </x:c>
      <x:c r="P569" s="10"/>
      <x:c r="Q569" s="18" t="str">
        <x:v>Бюджетная оценка автора</x:v>
      </x:c>
      <x:c r="R569" s="18" t="str"/>
    </x:row>
    <x:row r="570" ht="44" customHeight="1">
      <x:c r="A570" s="10" t="str">
        <x:v>A7.2</x:v>
      </x:c>
      <x:c r="B570" s="10" t="str">
        <x:v>A7</x:v>
      </x:c>
      <x:c r="C570" s="11" t="str">
        <x:v>Помещение</x:v>
      </x:c>
      <x:c r="D570" s="11" t="str">
        <x:v>Охлаждение воздуха в комнате</x:v>
      </x:c>
      <x:c r="E570" s="11" t="str">
        <x:v>24/7, полезная холодопроизводительность ≥28kW</x:v>
      </x:c>
      <x:c r="F570" s="14" t="n">
        <x:v>1</x:v>
      </x:c>
      <x:c r="G570" s="3" t="str">
        <x:v>к-т</x:v>
      </x:c>
      <x:c r="H570" s="15" t="n">
        <x:v>9800</x:v>
      </x:c>
      <x:c r="I570" s="15" t="n">
        <x:v>23800</x:v>
      </x:c>
      <x:c r="J570" s="16" t="n">
        <x:f>IF(AND(ISNUMBER(F570),ISNUMBER(H570)),F570*H570,"")</x:f>
        <x:v>9800</x:v>
      </x:c>
      <x:c r="K570" s="16" t="n">
        <x:f>IF(AND(ISNUMBER(F570),ISNUMBER(I570)),F570*I570,"")</x:f>
        <x:v>23800</x:v>
      </x:c>
      <x:c r="L570" s="11" t="str">
        <x:v>Купить</x:v>
      </x:c>
      <x:c r="M570" s="11" t="str">
        <x:v>Отводит тепло сети, NAS и ту часть серверного тепла, которая остаётся в воздухе. Уточнить долю у OEM.</x:v>
      </x:c>
      <x:c r="N570" s="11" t="str">
        <x:v>Бюджетная оценка на 03.10.2026. Источник подтверждает характеристики, а не цену.</x:v>
      </x:c>
      <x:c r="O570" s="11" t="str">
        <x:f>IF(C570="Опционально","Вне итога",IF(AND(ISNUMBER(F570),ISNUMBER(H570),ISNUMBER(I570),F570&gt;0,H570&gt;=0,I570&gt;=H570),"Цена учтена","Уточнить цену/количество"))</x:f>
        <x:v>Цена учтена</x:v>
      </x:c>
      <x:c r="P570" s="10"/>
      <x:c r="Q570" s="18" t="str">
        <x:v>Бюджетная оценка автора</x:v>
      </x:c>
      <x:c r="R570" s="18" t="str"/>
    </x:row>
    <x:row r="571" ht="44" customHeight="1">
      <x:c r="A571" s="10" t="str">
        <x:v>A7.2</x:v>
      </x:c>
      <x:c r="B571" s="10" t="str">
        <x:v>A7</x:v>
      </x:c>
      <x:c r="C571" s="11" t="str">
        <x:v>Помещение</x:v>
      </x:c>
      <x:c r="D571" s="11" t="str">
        <x:v>Монтаж и пуск жидкостного контура</x:v>
      </x:c>
      <x:c r="E571" s="11" t="str">
        <x:v>Опрессовка, промывка, заправка, настройка CDU/чиллера</x:v>
      </x:c>
      <x:c r="F571" s="14" t="n">
        <x:v>1</x:v>
      </x:c>
      <x:c r="G571" s="3" t="str">
        <x:v>усл</x:v>
      </x:c>
      <x:c r="H571" s="15" t="n">
        <x:v>20000</x:v>
      </x:c>
      <x:c r="I571" s="15" t="n">
        <x:v>65000</x:v>
      </x:c>
      <x:c r="J571" s="16" t="n">
        <x:f>IF(AND(ISNUMBER(F571),ISNUMBER(H571)),F571*H571,"")</x:f>
        <x:v>20000</x:v>
      </x:c>
      <x:c r="K571" s="16" t="n">
        <x:f>IF(AND(ISNUMBER(F571),ISNUMBER(I571)),F571*I571,"")</x:f>
        <x:v>65000</x:v>
      </x:c>
      <x:c r="L571" s="11" t="str">
        <x:v>Купить</x:v>
      </x:c>
      <x:c r="M571" s="11" t="str"/>
      <x:c r="N571" s="11" t="str">
        <x:v>Бюджетная оценка на 03.10.2026. Источник подтверждает характеристики, а не цену.</x:v>
      </x:c>
      <x:c r="O571" s="11" t="str">
        <x:f>IF(C571="Опционально","Вне итога",IF(AND(ISNUMBER(F571),ISNUMBER(H571),ISNUMBER(I571),F571&gt;0,H571&gt;=0,I571&gt;=H571),"Цена учтена","Уточнить цену/количество"))</x:f>
        <x:v>Цена учтена</x:v>
      </x:c>
      <x:c r="P571" s="10"/>
      <x:c r="Q571" s="18" t="str">
        <x:v>Бюджетная оценка автора</x:v>
      </x:c>
      <x:c r="R571" s="18" t="str"/>
    </x:row>
    <x:row r="572" ht="44" customHeight="1">
      <x:c r="A572" s="10" t="str">
        <x:v>A7.2</x:v>
      </x:c>
      <x:c r="B572" s="10" t="str">
        <x:v>A7</x:v>
      </x:c>
      <x:c r="C572" s="11" t="str">
        <x:v>Помещение</x:v>
      </x:c>
      <x:c r="D572" s="11" t="str">
        <x:v>Вентиляция и уплотнение вводов</x:v>
      </x:c>
      <x:c r="E572" s="11" t="str">
        <x:v>Регулируемая вентиляция, решётки/фильтры, герметизация проходок</x:v>
      </x:c>
      <x:c r="F572" s="14" t="n">
        <x:v>1</x:v>
      </x:c>
      <x:c r="G572" s="3" t="str">
        <x:v>к-т</x:v>
      </x:c>
      <x:c r="H572" s="15" t="n">
        <x:v>800</x:v>
      </x:c>
      <x:c r="I572" s="15" t="n">
        <x:v>3500</x:v>
      </x:c>
      <x:c r="J572" s="16" t="n">
        <x:f>IF(AND(ISNUMBER(F572),ISNUMBER(H572)),F572*H572,"")</x:f>
        <x:v>800</x:v>
      </x:c>
      <x:c r="K572" s="16" t="n">
        <x:f>IF(AND(ISNUMBER(F572),ISNUMBER(I572)),F572*I572,"")</x:f>
        <x:v>3500</x:v>
      </x:c>
      <x:c r="L572" s="11" t="str">
        <x:v>Купить</x:v>
      </x:c>
      <x:c r="M572" s="11" t="str">
        <x:v>Кондиционер не обеспечивает приток воздуха сам по себе. Решение согласуется с расчётом охлаждения.</x:v>
      </x:c>
      <x:c r="N572" s="11" t="str">
        <x:v>Бюджетная оценка на 03.10.2026. Источник подтверждает характеристики, а не цену.</x:v>
      </x:c>
      <x:c r="O572" s="11" t="str">
        <x:f>IF(C572="Опционально","Вне итога",IF(AND(ISNUMBER(F572),ISNUMBER(H572),ISNUMBER(I572),F572&gt;0,H572&gt;=0,I572&gt;=H572),"Цена учтена","Уточнить цену/количество"))</x:f>
        <x:v>Цена учтена</x:v>
      </x:c>
      <x:c r="P572" s="10"/>
      <x:c r="Q572" s="18" t="str">
        <x:v>Бюджетная оценка автора</x:v>
      </x:c>
      <x:c r="R572" s="18" t="str"/>
    </x:row>
    <x:row r="573" ht="44" customHeight="1">
      <x:c r="A573" s="10" t="str">
        <x:v>A7.2</x:v>
      </x:c>
      <x:c r="B573" s="10" t="str">
        <x:v>A7</x:v>
      </x:c>
      <x:c r="C573" s="11" t="str">
        <x:v>Помещение</x:v>
      </x:c>
      <x:c r="D573" s="11" t="str">
        <x:v>Пожарная сигнализация</x:v>
      </x:c>
      <x:c r="E573" s="11" t="str">
        <x:v>Датчик дыма, подключение к существующей системе или автономный комплект</x:v>
      </x:c>
      <x:c r="F573" s="14" t="n">
        <x:v>1</x:v>
      </x:c>
      <x:c r="G573" s="3" t="str">
        <x:v>к-т</x:v>
      </x:c>
      <x:c r="H573" s="15" t="n">
        <x:v>150</x:v>
      </x:c>
      <x:c r="I573" s="15" t="n">
        <x:v>700</x:v>
      </x:c>
      <x:c r="J573" s="16" t="n">
        <x:f>IF(AND(ISNUMBER(F573),ISNUMBER(H573)),F573*H573,"")</x:f>
        <x:v>150</x:v>
      </x:c>
      <x:c r="K573" s="16" t="n">
        <x:f>IF(AND(ISNUMBER(F573),ISNUMBER(I573)),F573*I573,"")</x:f>
        <x:v>700</x:v>
      </x:c>
      <x:c r="L573" s="11" t="str">
        <x:v>Купить</x:v>
      </x:c>
      <x:c r="M573" s="11" t="str"/>
      <x:c r="N573" s="11" t="str">
        <x:v>Бюджетная оценка на 03.10.2026. Источник подтверждает характеристики, а не цену.</x:v>
      </x:c>
      <x:c r="O573" s="11" t="str">
        <x:f>IF(C573="Опционально","Вне итога",IF(AND(ISNUMBER(F573),ISNUMBER(H573),ISNUMBER(I573),F573&gt;0,H573&gt;=0,I573&gt;=H573),"Цена учтена","Уточнить цену/количество"))</x:f>
        <x:v>Цена учтена</x:v>
      </x:c>
      <x:c r="P573" s="10"/>
      <x:c r="Q573" s="18" t="str">
        <x:v>Бюджетная оценка автора</x:v>
      </x:c>
      <x:c r="R573" s="18" t="str"/>
    </x:row>
    <x:row r="574" ht="44" customHeight="1">
      <x:c r="A574" s="10" t="str">
        <x:v>A7.2</x:v>
      </x:c>
      <x:c r="B574" s="10" t="str">
        <x:v>A7</x:v>
      </x:c>
      <x:c r="C574" s="11" t="str">
        <x:v>Помещение</x:v>
      </x:c>
      <x:c r="D574" s="11" t="str">
        <x:v>Огнетушители и обозначения</x:v>
      </x:c>
      <x:c r="E574" s="11" t="str">
        <x:v>2 подходящих для электрооборудования огнетушителя, указатели</x:v>
      </x:c>
      <x:c r="F574" s="14" t="n">
        <x:v>1</x:v>
      </x:c>
      <x:c r="G574" s="3" t="str">
        <x:v>к-т</x:v>
      </x:c>
      <x:c r="H574" s="15" t="n">
        <x:v>140</x:v>
      </x:c>
      <x:c r="I574" s="15" t="n">
        <x:v>400</x:v>
      </x:c>
      <x:c r="J574" s="16" t="n">
        <x:f>IF(AND(ISNUMBER(F574),ISNUMBER(H574)),F574*H574,"")</x:f>
        <x:v>140</x:v>
      </x:c>
      <x:c r="K574" s="16" t="n">
        <x:f>IF(AND(ISNUMBER(F574),ISNUMBER(I574)),F574*I574,"")</x:f>
        <x:v>400</x:v>
      </x:c>
      <x:c r="L574" s="11" t="str">
        <x:v>Купить</x:v>
      </x:c>
      <x:c r="M574" s="11" t="str">
        <x:v>Тип и размещение определяет местный проект помещения.</x:v>
      </x:c>
      <x:c r="N574" s="11" t="str">
        <x:v>Бюджетная оценка на 03.10.2026. Источник подтверждает характеристики, а не цену.</x:v>
      </x:c>
      <x:c r="O574" s="11" t="str">
        <x:f>IF(C574="Опционально","Вне итога",IF(AND(ISNUMBER(F574),ISNUMBER(H574),ISNUMBER(I574),F574&gt;0,H574&gt;=0,I574&gt;=H574),"Цена учтена","Уточнить цену/количество"))</x:f>
        <x:v>Цена учтена</x:v>
      </x:c>
      <x:c r="P574" s="10"/>
      <x:c r="Q574" s="18" t="str">
        <x:v>Бюджетная оценка автора</x:v>
      </x:c>
      <x:c r="R574" s="18" t="str"/>
    </x:row>
    <x:row r="575" ht="44" customHeight="1">
      <x:c r="A575" s="10" t="str">
        <x:v>A7.2</x:v>
      </x:c>
      <x:c r="B575" s="10" t="str">
        <x:v>A7</x:v>
      </x:c>
      <x:c r="C575" s="11" t="str">
        <x:v>Помещение</x:v>
      </x:c>
      <x:c r="D575" s="11" t="str">
        <x:v>Контроль температуры и влажности</x:v>
      </x:c>
      <x:c r="E575" s="11" t="str">
        <x:v>Сетевой датчик с 2–4 внешними зондами и уведомлением</x:v>
      </x:c>
      <x:c r="F575" s="14" t="n">
        <x:v>1</x:v>
      </x:c>
      <x:c r="G575" s="3" t="str">
        <x:v>к-т</x:v>
      </x:c>
      <x:c r="H575" s="15" t="n">
        <x:v>150</x:v>
      </x:c>
      <x:c r="I575" s="15" t="n">
        <x:v>600</x:v>
      </x:c>
      <x:c r="J575" s="16" t="n">
        <x:f>IF(AND(ISNUMBER(F575),ISNUMBER(H575)),F575*H575,"")</x:f>
        <x:v>150</x:v>
      </x:c>
      <x:c r="K575" s="16" t="n">
        <x:f>IF(AND(ISNUMBER(F575),ISNUMBER(I575)),F575*I575,"")</x:f>
        <x:v>600</x:v>
      </x:c>
      <x:c r="L575" s="11" t="str">
        <x:v>Купить</x:v>
      </x:c>
      <x:c r="M575" s="11" t="str">
        <x:v>Настроить аварийное завершение работы при перегреве/сбое охлаждения.</x:v>
      </x:c>
      <x:c r="N575" s="11" t="str">
        <x:v>Бюджетная оценка на 03.10.2026. Источник подтверждает характеристики, а не цену.</x:v>
      </x:c>
      <x:c r="O575" s="11" t="str">
        <x:f>IF(C575="Опционально","Вне итога",IF(AND(ISNUMBER(F575),ISNUMBER(H575),ISNUMBER(I575),F575&gt;0,H575&gt;=0,I575&gt;=H575),"Цена учтена","Уточнить цену/количество"))</x:f>
        <x:v>Цена учтена</x:v>
      </x:c>
      <x:c r="P575" s="10"/>
      <x:c r="Q575" s="18" t="str">
        <x:v>Бюджетная оценка автора</x:v>
      </x:c>
      <x:c r="R575" s="18" t="str"/>
    </x:row>
    <x:row r="576" ht="44" customHeight="1">
      <x:c r="A576" s="10" t="str">
        <x:v>A7.2</x:v>
      </x:c>
      <x:c r="B576" s="10" t="str">
        <x:v>A7</x:v>
      </x:c>
      <x:c r="C576" s="11" t="str">
        <x:v>Помещение</x:v>
      </x:c>
      <x:c r="D576" s="11" t="str">
        <x:v>Крепёж и мелкие расходники</x:v>
      </x:c>
      <x:c r="E576" s="11" t="str">
        <x:v>Наконечники, клеммы, маркировка, стяжки-липучки, вводы, запас кабеля</x:v>
      </x:c>
      <x:c r="F576" s="14" t="n">
        <x:v>1</x:v>
      </x:c>
      <x:c r="G576" s="3" t="str">
        <x:v>к-т</x:v>
      </x:c>
      <x:c r="H576" s="15" t="n">
        <x:v>500</x:v>
      </x:c>
      <x:c r="I576" s="15" t="n">
        <x:v>1800</x:v>
      </x:c>
      <x:c r="J576" s="16" t="n">
        <x:f>IF(AND(ISNUMBER(F576),ISNUMBER(H576)),F576*H576,"")</x:f>
        <x:v>500</x:v>
      </x:c>
      <x:c r="K576" s="16" t="n">
        <x:f>IF(AND(ISNUMBER(F576),ISNUMBER(I576)),F576*I576,"")</x:f>
        <x:v>1800</x:v>
      </x:c>
      <x:c r="L576" s="11" t="str">
        <x:v>Купить</x:v>
      </x:c>
      <x:c r="M576" s="11" t="str"/>
      <x:c r="N576" s="11" t="str">
        <x:v>Бюджетная оценка на 03.10.2026. Источник подтверждает характеристики, а не цену.</x:v>
      </x:c>
      <x:c r="O576" s="11" t="str">
        <x:f>IF(C576="Опционально","Вне итога",IF(AND(ISNUMBER(F576),ISNUMBER(H576),ISNUMBER(I576),F576&gt;0,H576&gt;=0,I576&gt;=H576),"Цена учтена","Уточнить цену/количество"))</x:f>
        <x:v>Цена учтена</x:v>
      </x:c>
      <x:c r="P576" s="10"/>
      <x:c r="Q576" s="18" t="str">
        <x:v>Бюджетная оценка автора</x:v>
      </x:c>
      <x:c r="R576" s="18" t="str"/>
    </x:row>
    <x:row r="577" ht="44" customHeight="1">
      <x:c r="A577" s="10" t="str">
        <x:v>A7.2</x:v>
      </x:c>
      <x:c r="B577" s="10" t="str">
        <x:v>A7</x:v>
      </x:c>
      <x:c r="C577" s="11" t="str">
        <x:v>Помещение</x:v>
      </x:c>
      <x:c r="D577" s="11" t="str">
        <x:v>Монтаж и измерения электрики</x:v>
      </x:c>
      <x:c r="E577" s="11" t="str">
        <x:v>Монтаж, проверка защит, заземления и нагрузочный тест</x:v>
      </x:c>
      <x:c r="F577" s="14" t="n">
        <x:v>1</x:v>
      </x:c>
      <x:c r="G577" s="3" t="str">
        <x:v>усл</x:v>
      </x:c>
      <x:c r="H577" s="15" t="n">
        <x:v>15000</x:v>
      </x:c>
      <x:c r="I577" s="15" t="n">
        <x:v>45000</x:v>
      </x:c>
      <x:c r="J577" s="16" t="n">
        <x:f>IF(AND(ISNUMBER(F577),ISNUMBER(H577)),F577*H577,"")</x:f>
        <x:v>15000</x:v>
      </x:c>
      <x:c r="K577" s="16" t="n">
        <x:f>IF(AND(ISNUMBER(F577),ISNUMBER(I577)),F577*I577,"")</x:f>
        <x:v>45000</x:v>
      </x:c>
      <x:c r="L577" s="11" t="str">
        <x:v>Купить</x:v>
      </x:c>
      <x:c r="M577" s="11" t="str"/>
      <x:c r="N577" s="11" t="str">
        <x:v>Бюджетная оценка на 03.10.2026. Источник подтверждает характеристики, а не цену.</x:v>
      </x:c>
      <x:c r="O577" s="11" t="str">
        <x:f>IF(C577="Опционально","Вне итога",IF(AND(ISNUMBER(F577),ISNUMBER(H577),ISNUMBER(I577),F577&gt;0,H577&gt;=0,I577&gt;=H577),"Цена учтена","Уточнить цену/количество"))</x:f>
        <x:v>Цена учтена</x:v>
      </x:c>
      <x:c r="P577" s="10"/>
      <x:c r="Q577" s="18" t="str">
        <x:v>Бюджетная оценка автора</x:v>
      </x:c>
      <x:c r="R577" s="18" t="str"/>
    </x:row>
    <x:row r="578" ht="44" customHeight="1">
      <x:c r="A578" s="10" t="str">
        <x:v>A7.2</x:v>
      </x:c>
      <x:c r="B578" s="10" t="str">
        <x:v>A7</x:v>
      </x:c>
      <x:c r="C578" s="11" t="str">
        <x:v>Помещение</x:v>
      </x:c>
      <x:c r="D578" s="11" t="str">
        <x:v>Доставка, разгрузка и занос</x:v>
      </x:c>
      <x:c r="E578" s="11" t="str">
        <x:v>Транспорт, такелаж, страховка перевозки</x:v>
      </x:c>
      <x:c r="F578" s="14" t="n">
        <x:v>1</x:v>
      </x:c>
      <x:c r="G578" s="3" t="str">
        <x:v>усл</x:v>
      </x:c>
      <x:c r="H578" s="15" t="n">
        <x:v>15000</x:v>
      </x:c>
      <x:c r="I578" s="15" t="n">
        <x:v>50000</x:v>
      </x:c>
      <x:c r="J578" s="16" t="n">
        <x:f>IF(AND(ISNUMBER(F578),ISNUMBER(H578)),F578*H578,"")</x:f>
        <x:v>15000</x:v>
      </x:c>
      <x:c r="K578" s="16" t="n">
        <x:f>IF(AND(ISNUMBER(F578),ISNUMBER(I578)),F578*I578,"")</x:f>
        <x:v>50000</x:v>
      </x:c>
      <x:c r="L578" s="11" t="str">
        <x:v>Купить</x:v>
      </x:c>
      <x:c r="M578" s="11" t="str">
        <x:v>Без импортной пошлины/НДС. Для тяжёлых серверов проверить маршрут заноса заранее.</x:v>
      </x:c>
      <x:c r="N578" s="11" t="str">
        <x:v>Бюджетная оценка на 03.10.2026. Источник подтверждает характеристики, а не цену.</x:v>
      </x:c>
      <x:c r="O578" s="11" t="str">
        <x:f>IF(C578="Опционально","Вне итога",IF(AND(ISNUMBER(F578),ISNUMBER(H578),ISNUMBER(I578),F578&gt;0,H578&gt;=0,I578&gt;=H578),"Цена учтена","Уточнить цену/количество"))</x:f>
        <x:v>Цена учтена</x:v>
      </x:c>
      <x:c r="P578" s="10"/>
      <x:c r="Q578" s="18" t="str">
        <x:v>Бюджетная оценка автора</x:v>
      </x:c>
      <x:c r="R578" s="18" t="str"/>
    </x:row>
    <x:row r="579" ht="44" customHeight="1">
      <x:c r="A579" s="10" t="str">
        <x:v>A7.2</x:v>
      </x:c>
      <x:c r="B579" s="10" t="str">
        <x:v>A7</x:v>
      </x:c>
      <x:c r="C579" s="11" t="str">
        <x:v>Опционально</x:v>
      </x:c>
      <x:c r="D579" s="11" t="str">
        <x:v>Резервная система охлаждения</x:v>
      </x:c>
      <x:c r="E579" s="11" t="str">
        <x:v>N+1 с автоматическим переключением, расчёт отдельно</x:v>
      </x:c>
      <x:c r="F579" s="14" t="n">
        <x:v>1</x:v>
      </x:c>
      <x:c r="G579" s="3" t="str">
        <x:v>к-т</x:v>
      </x:c>
      <x:c r="H579" s="15"/>
      <x:c r="I579" s="15"/>
      <x:c r="J579" s="16" t="str">
        <x:f>IF(AND(ISNUMBER(F579),ISNUMBER(H579)),F579*H579,"")</x:f>
      </x:c>
      <x:c r="K579" s="16" t="str">
        <x:f>IF(AND(ISNUMBER(F579),ISNUMBER(I579)),F579*I579,"")</x:f>
      </x:c>
      <x:c r="L579" s="11" t="str">
        <x:v>По проекту</x:v>
      </x:c>
      <x:c r="M579" s="11" t="str">
        <x:v>Нужна для непрерывной работы при отказе охлаждения. В базовом бюджете система останавливается безопасно.</x:v>
      </x:c>
      <x:c r="N579" s="11" t="str">
        <x:v>Без цены. Требуется отдельное предложение.</x:v>
      </x:c>
      <x:c r="O579" s="11" t="str">
        <x:f>IF(C579="Опционально","Вне итога",IF(AND(ISNUMBER(F579),ISNUMBER(H579),ISNUMBER(I579),F579&gt;0,H579&gt;=0,I579&gt;=H579),"Цена учтена","Уточнить цену/количество"))</x:f>
        <x:v>Вне итога</x:v>
      </x:c>
      <x:c r="P579" s="10"/>
      <x:c r="Q579" s="18" t="str">
        <x:v>Бюджетная оценка автора</x:v>
      </x:c>
      <x:c r="R579" s="18" t="str"/>
    </x:row>
    <x:row r="580" ht="44" customHeight="1">
      <x:c r="A580" s="10" t="str">
        <x:v>A7.2</x:v>
      </x:c>
      <x:c r="B580" s="10" t="str">
        <x:v>A7</x:v>
      </x:c>
      <x:c r="C580" s="11" t="str">
        <x:v>Опционально</x:v>
      </x:c>
      <x:c r="D580" s="11" t="str">
        <x:v>Генератор и переключение ввода</x:v>
      </x:c>
      <x:c r="E580" s="11" t="str">
        <x:v>Для длительных отключений, размер по проекту</x:v>
      </x:c>
      <x:c r="F580" s="14" t="n">
        <x:v>1</x:v>
      </x:c>
      <x:c r="G580" s="3" t="str">
        <x:v>к-т</x:v>
      </x:c>
      <x:c r="H580" s="15"/>
      <x:c r="I580" s="15"/>
      <x:c r="J580" s="16" t="str">
        <x:f>IF(AND(ISNUMBER(F580),ISNUMBER(H580)),F580*H580,"")</x:f>
      </x:c>
      <x:c r="K580" s="16" t="str">
        <x:f>IF(AND(ISNUMBER(F580),ISNUMBER(I580)),F580*I580,"")</x:f>
      </x:c>
      <x:c r="L580" s="11" t="str">
        <x:v>По проекту</x:v>
      </x:c>
      <x:c r="M580" s="11" t="str">
        <x:v>Не включён в базовую сумму. ИБП рассчитан на короткую автономность и завершение работы.</x:v>
      </x:c>
      <x:c r="N580" s="11" t="str">
        <x:v>Без цены. Требуется отдельное предложение.</x:v>
      </x:c>
      <x:c r="O580" s="11" t="str">
        <x:f>IF(C580="Опционально","Вне итога",IF(AND(ISNUMBER(F580),ISNUMBER(H580),ISNUMBER(I580),F580&gt;0,H580&gt;=0,I580&gt;=H580),"Цена учтена","Уточнить цену/количество"))</x:f>
        <x:v>Вне итога</x:v>
      </x:c>
      <x:c r="P580" s="10"/>
      <x:c r="Q580" s="18" t="str">
        <x:v>Бюджетная оценка автора</x:v>
      </x:c>
      <x:c r="R580" s="18" t="str"/>
    </x:row>
    <x:row r="581" ht="61" customHeight="1">
      <x:c r="A581" s="10" t="str">
        <x:v>A7.2</x:v>
      </x:c>
      <x:c r="B581" s="10" t="str">
        <x:v>A7</x:v>
      </x:c>
      <x:c r="C581" s="11" t="str">
        <x:v>Запуск</x:v>
      </x:c>
      <x:c r="D581" s="11" t="str">
        <x:v>Системное ПО</x:v>
      </x:c>
      <x:c r="E581" s="11" t="str">
        <x:v>ОС и стек OEM, драйверы, распределённый запуск и мониторинг</x:v>
      </x:c>
      <x:c r="F581" s="14" t="n">
        <x:v>1</x:v>
      </x:c>
      <x:c r="G581" s="3" t="str">
        <x:v>к-т</x:v>
      </x:c>
      <x:c r="H581" s="15" t="n">
        <x:v>0</x:v>
      </x:c>
      <x:c r="I581" s="15" t="n">
        <x:v>0</x:v>
      </x:c>
      <x:c r="J581" s="16" t="n">
        <x:f>IF(AND(ISNUMBER(F581),ISNUMBER(H581)),F581*H581,"")</x:f>
        <x:v>0</x:v>
      </x:c>
      <x:c r="K581" s="16" t="n">
        <x:f>IF(AND(ISNUMBER(F581),ISNUMBER(I581)),F581*I581,"")</x:f>
        <x:v>0</x:v>
      </x:c>
      <x:c r="L581" s="11" t="str">
        <x:v>Без оплаты лицензии</x:v>
      </x:c>
      <x:c r="M581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581" s="11" t="str">
        <x:v>Бюджетная оценка на 03.10.2026. Источник подтверждает характеристики, а не цену.</x:v>
      </x:c>
      <x:c r="O581" s="11" t="str">
        <x:f>IF(C581="Опционально","Вне итога",IF(AND(ISNUMBER(F581),ISNUMBER(H581),ISNUMBER(I581),F581&gt;0,H581&gt;=0,I581&gt;=H581),"Цена учтена","Уточнить цену/количество"))</x:f>
        <x:v>Цена учтена</x:v>
      </x:c>
      <x:c r="P581" s="10"/>
      <x:c r="Q581" s="18" t="str">
        <x:v>Moonshot: Kimi K3, модель</x:v>
      </x:c>
      <x:c r="R581" s="18" t="str">
        <x:v>https://huggingface.co/moonshotai/Kimi-K3</x:v>
      </x:c>
    </x:row>
    <x:row r="582" ht="44" customHeight="1">
      <x:c r="A582" s="10" t="str">
        <x:v>A7.2</x:v>
      </x:c>
      <x:c r="B582" s="10" t="str">
        <x:v>A7</x:v>
      </x:c>
      <x:c r="C582" s="11" t="str">
        <x:v>Запуск</x:v>
      </x:c>
      <x:c r="D582" s="11" t="str">
        <x:v>Установка и настройка оборудования</x:v>
      </x:c>
      <x:c r="E582" s="11" t="str">
        <x:v>Обновление firmware, ОС, драйверов, сеть, диски и мониторинг</x:v>
      </x:c>
      <x:c r="F582" s="14" t="n">
        <x:v>1</x:v>
      </x:c>
      <x:c r="G582" s="3" t="str">
        <x:v>усл</x:v>
      </x:c>
      <x:c r="H582" s="15" t="n">
        <x:v>3000</x:v>
      </x:c>
      <x:c r="I582" s="15" t="n">
        <x:v>12000</x:v>
      </x:c>
      <x:c r="J582" s="16" t="n">
        <x:f>IF(AND(ISNUMBER(F582),ISNUMBER(H582)),F582*H582,"")</x:f>
        <x:v>3000</x:v>
      </x:c>
      <x:c r="K582" s="16" t="n">
        <x:f>IF(AND(ISNUMBER(F582),ISNUMBER(I582)),F582*I582,"")</x:f>
        <x:v>12000</x:v>
      </x:c>
      <x:c r="L582" s="11" t="str">
        <x:v>Купить</x:v>
      </x:c>
      <x:c r="M582" s="11" t="str">
        <x:v>Фиксированная работа при покупке, без помесячного обслуживания.</x:v>
      </x:c>
      <x:c r="N582" s="11" t="str">
        <x:v>Бюджетная оценка на 03.10.2026. Источник подтверждает характеристики, а не цену.</x:v>
      </x:c>
      <x:c r="O582" s="11" t="str">
        <x:f>IF(C582="Опционально","Вне итога",IF(AND(ISNUMBER(F582),ISNUMBER(H582),ISNUMBER(I582),F582&gt;0,H582&gt;=0,I582&gt;=H582),"Цена учтена","Уточнить цену/количество"))</x:f>
        <x:v>Цена учтена</x:v>
      </x:c>
      <x:c r="P582" s="10"/>
      <x:c r="Q582" s="18" t="str">
        <x:v>Бюджетная оценка автора</x:v>
      </x:c>
      <x:c r="R582" s="18" t="str"/>
    </x:row>
    <x:row r="583" ht="44" customHeight="1">
      <x:c r="A583" s="10" t="str">
        <x:v>A7.2</x:v>
      </x:c>
      <x:c r="B583" s="10" t="str">
        <x:v>A7</x:v>
      </x:c>
      <x:c r="C583" s="11" t="str">
        <x:v>Запуск</x:v>
      </x:c>
      <x:c r="D583" s="11" t="str">
        <x:v>Загрузка и проверка модели</x:v>
      </x:c>
      <x:c r="E583" s="11" t="str">
        <x:v>Загрузка на локальные SSD, проверка файлов, подбор контекста, нагрузочный тест</x:v>
      </x:c>
      <x:c r="F583" s="14" t="n">
        <x:v>1</x:v>
      </x:c>
      <x:c r="G583" s="3" t="str">
        <x:v>усл</x:v>
      </x:c>
      <x:c r="H583" s="15" t="n">
        <x:v>3000</x:v>
      </x:c>
      <x:c r="I583" s="15" t="n">
        <x:v>12000</x:v>
      </x:c>
      <x:c r="J583" s="16" t="n">
        <x:f>IF(AND(ISNUMBER(F583),ISNUMBER(H583)),F583*H583,"")</x:f>
        <x:v>3000</x:v>
      </x:c>
      <x:c r="K583" s="16" t="n">
        <x:f>IF(AND(ISNUMBER(F583),ISNUMBER(I583)),F583*I583,"")</x:f>
        <x:v>12000</x:v>
      </x:c>
      <x:c r="L583" s="11" t="str">
        <x:v>Купить</x:v>
      </x:c>
      <x:c r="M583" s="11" t="str">
        <x:v>Проверить память, время первого ответа, токены/с, качество и восстановление после перезагрузки.</x:v>
      </x:c>
      <x:c r="N583" s="11" t="str">
        <x:v>Бюджетная оценка на 03.10.2026. Источник подтверждает характеристики, а не цену.</x:v>
      </x:c>
      <x:c r="O583" s="11" t="str">
        <x:f>IF(C583="Опционально","Вне итога",IF(AND(ISNUMBER(F583),ISNUMBER(H583),ISNUMBER(I583),F583&gt;0,H583&gt;=0,I583&gt;=H583),"Цена учтена","Уточнить цену/количество"))</x:f>
        <x:v>Цена учтена</x:v>
      </x:c>
      <x:c r="P583" s="10"/>
      <x:c r="Q583" s="18" t="str">
        <x:v>Бюджетная оценка автора</x:v>
      </x:c>
      <x:c r="R583" s="18" t="str"/>
    </x:row>
    <x:row r="584" ht="44" customHeight="1">
      <x:c r="A584" s="10" t="str">
        <x:v>A7.2</x:v>
      </x:c>
      <x:c r="B584" s="10" t="str">
        <x:v>A7</x:v>
      </x:c>
      <x:c r="C584" s="11" t="str">
        <x:v>Запуск</x:v>
      </x:c>
      <x:c r="D584" s="11" t="str">
        <x:v>Резервное копирование и документация</x:v>
      </x:c>
      <x:c r="E584" s="11" t="str">
        <x:v>Настроить копии, аварийное завершение и восстановление. Передать инструкцию</x:v>
      </x:c>
      <x:c r="F584" s="14" t="n">
        <x:v>1</x:v>
      </x:c>
      <x:c r="G584" s="3" t="str">
        <x:v>усл</x:v>
      </x:c>
      <x:c r="H584" s="15" t="n">
        <x:v>1500</x:v>
      </x:c>
      <x:c r="I584" s="15" t="n">
        <x:v>6000</x:v>
      </x:c>
      <x:c r="J584" s="16" t="n">
        <x:f>IF(AND(ISNUMBER(F584),ISNUMBER(H584)),F584*H584,"")</x:f>
        <x:v>1500</x:v>
      </x:c>
      <x:c r="K584" s="16" t="n">
        <x:f>IF(AND(ISNUMBER(F584),ISNUMBER(I584)),F584*I584,"")</x:f>
        <x:v>6000</x:v>
      </x:c>
      <x:c r="L584" s="11" t="str">
        <x:v>Купить</x:v>
      </x:c>
      <x:c r="M584" s="11" t="str"/>
      <x:c r="N584" s="11" t="str">
        <x:v>Бюджетная оценка на 03.10.2026. Источник подтверждает характеристики, а не цену.</x:v>
      </x:c>
      <x:c r="O584" s="11" t="str">
        <x:f>IF(C584="Опционально","Вне итога",IF(AND(ISNUMBER(F584),ISNUMBER(H584),ISNUMBER(I584),F584&gt;0,H584&gt;=0,I584&gt;=H584),"Цена учтена","Уточнить цену/количество"))</x:f>
        <x:v>Цена учтена</x:v>
      </x:c>
      <x:c r="P584" s="10"/>
      <x:c r="Q584" s="18" t="str">
        <x:v>Бюджетная оценка автора</x:v>
      </x:c>
      <x:c r="R584" s="18" t="str"/>
    </x:row>
    <x:row r="585" ht="44" customHeight="1">
      <x:c r="A585" s="10" t="str">
        <x:v>A7.2</x:v>
      </x:c>
      <x:c r="B585" s="10" t="str">
        <x:v>A7</x:v>
      </x:c>
      <x:c r="C585" s="11" t="str">
        <x:v>Запуск</x:v>
      </x:c>
      <x:c r="D585" s="11" t="str">
        <x:v>Резерв на адаптацию программы запуска</x:v>
      </x:c>
      <x:c r="E585" s="11" t="str">
        <x:v>Прототип распределения модели, совместимость kernels/обмена</x:v>
      </x:c>
      <x:c r="F585" s="14" t="n">
        <x:v>1</x:v>
      </x:c>
      <x:c r="G585" s="3" t="str">
        <x:v>резерв</x:v>
      </x:c>
      <x:c r="H585" s="15" t="n">
        <x:v>15000</x:v>
      </x:c>
      <x:c r="I585" s="15" t="n">
        <x:v>100000</x:v>
      </x:c>
      <x:c r="J585" s="16" t="n">
        <x:f>IF(AND(ISNUMBER(F585),ISNUMBER(H585)),F585*H585,"")</x:f>
        <x:v>15000</x:v>
      </x:c>
      <x:c r="K585" s="16" t="n">
        <x:f>IF(AND(ISNUMBER(F585),ISNUMBER(I585)),F585*I585,"")</x:f>
        <x:v>100000</x:v>
      </x:c>
      <x:c r="L585" s="11" t="str">
        <x:v>Резерв</x:v>
      </x:c>
      <x:c r="M585" s="11" t="str">
        <x:v>Плановая сумма для эксперимента. Успешный запуск K3 не гарантирован. Срок и полный бюджет разработки после прототипа.</x:v>
      </x:c>
      <x:c r="N585" s="11" t="str">
        <x:v>Бюджетная оценка на 03.10.2026. Источник подтверждает характеристики, а не цену.</x:v>
      </x:c>
      <x:c r="O585" s="11" t="str">
        <x:f>IF(C585="Опционально","Вне итога",IF(AND(ISNUMBER(F585),ISNUMBER(H585),ISNUMBER(I585),F585&gt;0,H585&gt;=0,I585&gt;=H585),"Цена учтена","Уточнить цену/количество"))</x:f>
        <x:v>Цена учтена</x:v>
      </x:c>
      <x:c r="P585" s="10"/>
      <x:c r="Q585" s="18" t="str">
        <x:v>Бюджетная оценка автора</x:v>
      </x:c>
      <x:c r="R585" s="18" t="str"/>
    </x:row>
    <x:row r="586" ht="44" customHeight="1">
      <x:c r="A586" s="10" t="str">
        <x:v>A8.1</x:v>
      </x:c>
      <x:c r="B586" s="10" t="str">
        <x:v>A8</x:v>
      </x:c>
      <x:c r="C586" s="11" t="str">
        <x:v>Оборудование</x:v>
      </x:c>
      <x:c r="D586" s="11" t="str">
        <x:v>Полный стоечный комплекс</x:v>
      </x:c>
      <x:c r="E586" s="11" t="str">
        <x:v>Vera Rubin, 72 ускорителя, все вычислительные/сетевые модули и внутренняя жидкостная часть</x:v>
      </x:c>
      <x:c r="F586" s="14" t="n">
        <x:v>1</x:v>
      </x:c>
      <x:c r="G586" s="3" t="str">
        <x:v>к-т</x:v>
      </x:c>
      <x:c r="H586" s="15" t="n">
        <x:v>5000000</x:v>
      </x:c>
      <x:c r="I586" s="15" t="n">
        <x:v>12000000</x:v>
      </x:c>
      <x:c r="J586" s="16" t="n">
        <x:f>IF(AND(ISNUMBER(F586),ISNUMBER(H586)),F586*H586,"")</x:f>
        <x:v>5000000</x:v>
      </x:c>
      <x:c r="K586" s="16" t="n">
        <x:f>IF(AND(ISNUMBER(F586),ISNUMBER(I586)),F586*I586,"")</x:f>
        <x:v>12000000</x:v>
      </x:c>
      <x:c r="L586" s="11" t="str">
        <x:v>Резерв</x:v>
      </x:c>
      <x:c r="M586" s="11" t="str">
        <x:v>Цена бюджета целого OEM-комплекса, не подтверждённый прайс. Запросить полный состав и условия поставки.</x:v>
      </x:c>
      <x:c r="N586" s="11" t="str">
        <x:v>Бюджетная оценка на 03.10.2026. Источник подтверждает характеристики, а не цену.</x:v>
      </x:c>
      <x:c r="O586" s="11" t="str">
        <x:f>IF(C586="Опционально","Вне итога",IF(AND(ISNUMBER(F586),ISNUMBER(H586),ISNUMBER(I586),F586&gt;0,H586&gt;=0,I586&gt;=H586),"Цена учтена","Уточнить цену/количество"))</x:f>
        <x:v>Цена учтена</x:v>
      </x:c>
      <x:c r="P586" s="10"/>
      <x:c r="Q586" s="18" t="str">
        <x:v>NVIDIA: платформа Rubin</x:v>
      </x:c>
      <x:c r="R586" s="18" t="str">
        <x:v>https://www.nvidia.com/en-us/data-center/technologies/rubin/</x:v>
      </x:c>
    </x:row>
    <x:row r="587" ht="44" customHeight="1">
      <x:c r="A587" s="10" t="str">
        <x:v>A8.1</x:v>
      </x:c>
      <x:c r="B587" s="10" t="str">
        <x:v>A8</x:v>
      </x:c>
      <x:c r="C587" s="11" t="str">
        <x:v>Оборудование</x:v>
      </x:c>
      <x:c r="D587" s="11" t="str">
        <x:v>Ускорители</x:v>
      </x:c>
      <x:c r="E587" s="11" t="str">
        <x:v>72 GPU/MI455X, память каждого и суммарную полезную память подтвердить у OEM</x:v>
      </x:c>
      <x:c r="F587" s="14" t="n">
        <x:v>72</x:v>
      </x:c>
      <x:c r="G587" s="3" t="str">
        <x:v>шт</x:v>
      </x:c>
      <x:c r="H587" s="21" t="n">
        <x:v>0</x:v>
      </x:c>
      <x:c r="I587" s="21" t="n">
        <x:v>0</x:v>
      </x:c>
      <x:c r="J587" s="16" t="n">
        <x:f>IF(AND(ISNUMBER(F587),ISNUMBER(H587)),F587*H587,"")</x:f>
        <x:v>0</x:v>
      </x:c>
      <x:c r="K587" s="16" t="n">
        <x:f>IF(AND(ISNUMBER(F587),ISNUMBER(I587)),F587*I587,"")</x:f>
        <x:v>0</x:v>
      </x:c>
      <x:c r="L587" s="11" t="str">
        <x:v>В комплекте</x:v>
      </x:c>
      <x:c r="M587" s="11" t="str"/>
      <x:c r="N587" s="11" t="str">
        <x:v>Включено в цену основного комплекта. Доплата $0.</x:v>
      </x:c>
      <x:c r="O587" s="11" t="str">
        <x:f>IF(C587="Опционально","Вне итога",IF(AND(ISNUMBER(F587),ISNUMBER(H587),ISNUMBER(I587),F587&gt;0,H587&gt;=0,I587&gt;=H587),"Цена учтена","Уточнить цену/количество"))</x:f>
        <x:v>Цена учтена</x:v>
      </x:c>
      <x:c r="P587" s="10"/>
      <x:c r="Q587" s="18" t="str">
        <x:v>NVIDIA: платформа Rubin</x:v>
      </x:c>
      <x:c r="R587" s="18" t="str">
        <x:v>https://www.nvidia.com/en-us/data-center/technologies/rubin/</x:v>
      </x:c>
    </x:row>
    <x:row r="588" ht="44" customHeight="1">
      <x:c r="A588" s="10" t="str">
        <x:v>A8.1</x:v>
      </x:c>
      <x:c r="B588" s="10" t="str">
        <x:v>A8</x:v>
      </x:c>
      <x:c r="C588" s="11" t="str">
        <x:v>Оборудование</x:v>
      </x:c>
      <x:c r="D588" s="11" t="str">
        <x:v>CPU, RAM, SSD и сетевые модули</x:v>
      </x:c>
      <x:c r="E588" s="11" t="str">
        <x:v>Полный комплект по окончательной спецификации OEM. Точные количества неизвестны</x:v>
      </x:c>
      <x:c r="F588" s="14" t="n">
        <x:v>1</x:v>
      </x:c>
      <x:c r="G588" s="3" t="str">
        <x:v>к-т</x:v>
      </x:c>
      <x:c r="H588" s="21" t="n">
        <x:v>0</x:v>
      </x:c>
      <x:c r="I588" s="21" t="n">
        <x:v>0</x:v>
      </x:c>
      <x:c r="J588" s="16" t="n">
        <x:f>IF(AND(ISNUMBER(F588),ISNUMBER(H588)),F588*H588,"")</x:f>
        <x:v>0</x:v>
      </x:c>
      <x:c r="K588" s="16" t="n">
        <x:f>IF(AND(ISNUMBER(F588),ISNUMBER(I588)),F588*I588,"")</x:f>
        <x:v>0</x:v>
      </x:c>
      <x:c r="L588" s="11" t="str">
        <x:v>В комплекте</x:v>
      </x:c>
      <x:c r="M588" s="11" t="str">
        <x:v>Не является готовой спецификацией заказа. Будущий OEM должен раскрыть все позиции.</x:v>
      </x:c>
      <x:c r="N588" s="11" t="str">
        <x:v>Включено в цену основного комплекта. Доплата $0.</x:v>
      </x:c>
      <x:c r="O588" s="11" t="str">
        <x:f>IF(C588="Опционально","Вне итога",IF(AND(ISNUMBER(F588),ISNUMBER(H588),ISNUMBER(I588),F588&gt;0,H588&gt;=0,I588&gt;=H588),"Цена учтена","Уточнить цену/количество"))</x:f>
        <x:v>Цена учтена</x:v>
      </x:c>
      <x:c r="P588" s="10"/>
      <x:c r="Q588" s="18" t="str">
        <x:v>NVIDIA: платформа Rubin</x:v>
      </x:c>
      <x:c r="R588" s="18" t="str">
        <x:v>https://www.nvidia.com/en-us/data-center/technologies/rubin/</x:v>
      </x:c>
    </x:row>
    <x:row r="589" ht="44" customHeight="1">
      <x:c r="A589" s="10" t="str">
        <x:v>A8.1</x:v>
      </x:c>
      <x:c r="B589" s="10" t="str">
        <x:v>A8</x:v>
      </x:c>
      <x:c r="C589" s="11" t="str">
        <x:v>Оборудование</x:v>
      </x:c>
      <x:c r="D589" s="11" t="str">
        <x:v>Межсоединения ускорителей</x:v>
      </x:c>
      <x:c r="E589" s="11" t="str">
        <x:v>NVLink для Rubin / UALink для Helios, полный внутренний комплект</x:v>
      </x:c>
      <x:c r="F589" s="14" t="n">
        <x:v>1</x:v>
      </x:c>
      <x:c r="G589" s="3" t="str">
        <x:v>к-т</x:v>
      </x:c>
      <x:c r="H589" s="21" t="n">
        <x:v>0</x:v>
      </x:c>
      <x:c r="I589" s="21" t="n">
        <x:v>0</x:v>
      </x:c>
      <x:c r="J589" s="16" t="n">
        <x:f>IF(AND(ISNUMBER(F589),ISNUMBER(H589)),F589*H589,"")</x:f>
        <x:v>0</x:v>
      </x:c>
      <x:c r="K589" s="16" t="n">
        <x:f>IF(AND(ISNUMBER(F589),ISNUMBER(I589)),F589*I589,"")</x:f>
        <x:v>0</x:v>
      </x:c>
      <x:c r="L589" s="11" t="str">
        <x:v>В комплекте</x:v>
      </x:c>
      <x:c r="M589" s="11" t="str"/>
      <x:c r="N589" s="11" t="str">
        <x:v>Включено в цену основного комплекта. Доплата $0.</x:v>
      </x:c>
      <x:c r="O589" s="11" t="str">
        <x:f>IF(C589="Опционально","Вне итога",IF(AND(ISNUMBER(F589),ISNUMBER(H589),ISNUMBER(I589),F589&gt;0,H589&gt;=0,I589&gt;=H589),"Цена учтена","Уточнить цену/количество"))</x:f>
        <x:v>Цена учтена</x:v>
      </x:c>
      <x:c r="P589" s="10"/>
      <x:c r="Q589" s="18" t="str">
        <x:v>NVIDIA: платформа Rubin</x:v>
      </x:c>
      <x:c r="R589" s="18" t="str">
        <x:v>https://www.nvidia.com/en-us/data-center/technologies/rubin/</x:v>
      </x:c>
    </x:row>
    <x:row r="590" ht="44" customHeight="1">
      <x:c r="A590" s="10" t="str">
        <x:v>A8.1</x:v>
      </x:c>
      <x:c r="B590" s="10" t="str">
        <x:v>A8</x:v>
      </x:c>
      <x:c r="C590" s="11" t="str">
        <x:v>Оборудование</x:v>
      </x:c>
      <x:c r="D590" s="11" t="str">
        <x:v>Стойка комплекса и силовые полки</x:v>
      </x:c>
      <x:c r="E590" s="11" t="str">
        <x:v>Оригинальная стойка, busbar, силовые полки, внутренние шнуры</x:v>
      </x:c>
      <x:c r="F590" s="14" t="n">
        <x:v>1</x:v>
      </x:c>
      <x:c r="G590" s="3" t="str">
        <x:v>к-т</x:v>
      </x:c>
      <x:c r="H590" s="21" t="n">
        <x:v>0</x:v>
      </x:c>
      <x:c r="I590" s="21" t="n">
        <x:v>0</x:v>
      </x:c>
      <x:c r="J590" s="16" t="n">
        <x:f>IF(AND(ISNUMBER(F590),ISNUMBER(H590)),F590*H590,"")</x:f>
        <x:v>0</x:v>
      </x:c>
      <x:c r="K590" s="16" t="n">
        <x:f>IF(AND(ISNUMBER(F590),ISNUMBER(I590)),F590*I590,"")</x:f>
        <x:v>0</x:v>
      </x:c>
      <x:c r="L590" s="11" t="str">
        <x:v>В комплекте</x:v>
      </x:c>
      <x:c r="M590" s="11" t="str"/>
      <x:c r="N590" s="11" t="str">
        <x:v>Включено в цену основного комплекта. Доплата $0.</x:v>
      </x:c>
      <x:c r="O590" s="11" t="str">
        <x:f>IF(C590="Опционально","Вне итога",IF(AND(ISNUMBER(F590),ISNUMBER(H590),ISNUMBER(I590),F590&gt;0,H590&gt;=0,I590&gt;=H590),"Цена учтена","Уточнить цену/количество"))</x:f>
        <x:v>Цена учтена</x:v>
      </x:c>
      <x:c r="P590" s="10"/>
      <x:c r="Q590" s="18" t="str">
        <x:v>NVIDIA: платформа Rubin</x:v>
      </x:c>
      <x:c r="R590" s="18" t="str">
        <x:v>https://www.nvidia.com/en-us/data-center/technologies/rubin/</x:v>
      </x:c>
    </x:row>
    <x:row r="591" ht="44" customHeight="1">
      <x:c r="A591" s="10" t="str">
        <x:v>A8.1</x:v>
      </x:c>
      <x:c r="B591" s="10" t="str">
        <x:v>A8</x:v>
      </x:c>
      <x:c r="C591" s="11" t="str">
        <x:v>Оборудование</x:v>
      </x:c>
      <x:c r="D591" s="11" t="str">
        <x:v>Коллекторы и холодные пластины</x:v>
      </x:c>
      <x:c r="E591" s="11" t="str">
        <x:v>Внутренняя жидкостная часть по OEM, внешний CDU отдельно</x:v>
      </x:c>
      <x:c r="F591" s="14" t="n">
        <x:v>1</x:v>
      </x:c>
      <x:c r="G591" s="3" t="str">
        <x:v>к-т</x:v>
      </x:c>
      <x:c r="H591" s="21" t="n">
        <x:v>0</x:v>
      </x:c>
      <x:c r="I591" s="21" t="n">
        <x:v>0</x:v>
      </x:c>
      <x:c r="J591" s="16" t="n">
        <x:f>IF(AND(ISNUMBER(F591),ISNUMBER(H591)),F591*H591,"")</x:f>
        <x:v>0</x:v>
      </x:c>
      <x:c r="K591" s="16" t="n">
        <x:f>IF(AND(ISNUMBER(F591),ISNUMBER(I591)),F591*I591,"")</x:f>
        <x:v>0</x:v>
      </x:c>
      <x:c r="L591" s="11" t="str">
        <x:v>В комплекте</x:v>
      </x:c>
      <x:c r="M591" s="11" t="str"/>
      <x:c r="N591" s="11" t="str">
        <x:v>Включено в цену основного комплекта. Доплата $0.</x:v>
      </x:c>
      <x:c r="O591" s="11" t="str">
        <x:f>IF(C591="Опционально","Вне итога",IF(AND(ISNUMBER(F591),ISNUMBER(H591),ISNUMBER(I591),F591&gt;0,H591&gt;=0,I591&gt;=H591),"Цена учтена","Уточнить цену/количество"))</x:f>
        <x:v>Цена учтена</x:v>
      </x:c>
      <x:c r="P591" s="10"/>
      <x:c r="Q591" s="18" t="str">
        <x:v>NVIDIA: платформа Rubin</x:v>
      </x:c>
      <x:c r="R591" s="18" t="str">
        <x:v>https://www.nvidia.com/en-us/data-center/technologies/rubin/</x:v>
      </x:c>
    </x:row>
    <x:row r="592" ht="44" customHeight="1">
      <x:c r="A592" s="10" t="str">
        <x:v>A8.1</x:v>
      </x:c>
      <x:c r="B592" s="10" t="str">
        <x:v>A8</x:v>
      </x:c>
      <x:c r="C592" s="11" t="str">
        <x:v>Оборудование</x:v>
      </x:c>
      <x:c r="D592" s="11" t="str">
        <x:v>Сетевые адаптеры внутри комплекса</x:v>
      </x:c>
      <x:c r="E592" s="11" t="str">
        <x:v>Вычислительная сеть, хранение, управление и BMC, по OEM</x:v>
      </x:c>
      <x:c r="F592" s="14" t="n">
        <x:v>1</x:v>
      </x:c>
      <x:c r="G592" s="3" t="str">
        <x:v>к-т</x:v>
      </x:c>
      <x:c r="H592" s="21" t="n">
        <x:v>0</x:v>
      </x:c>
      <x:c r="I592" s="21" t="n">
        <x:v>0</x:v>
      </x:c>
      <x:c r="J592" s="16" t="n">
        <x:f>IF(AND(ISNUMBER(F592),ISNUMBER(H592)),F592*H592,"")</x:f>
        <x:v>0</x:v>
      </x:c>
      <x:c r="K592" s="16" t="n">
        <x:f>IF(AND(ISNUMBER(F592),ISNUMBER(I592)),F592*I592,"")</x:f>
        <x:v>0</x:v>
      </x:c>
      <x:c r="L592" s="11" t="str">
        <x:v>В комплекте</x:v>
      </x:c>
      <x:c r="M592" s="11" t="str"/>
      <x:c r="N592" s="11" t="str">
        <x:v>Включено в цену основного комплекта. Доплата $0.</x:v>
      </x:c>
      <x:c r="O592" s="11" t="str">
        <x:f>IF(C592="Опционально","Вне итога",IF(AND(ISNUMBER(F592),ISNUMBER(H592),ISNUMBER(I592),F592&gt;0,H592&gt;=0,I592&gt;=H592),"Цена учтена","Уточнить цену/количество"))</x:f>
        <x:v>Цена учтена</x:v>
      </x:c>
      <x:c r="P592" s="10"/>
      <x:c r="Q592" s="18" t="str">
        <x:v>NVIDIA: платформа Rubin</x:v>
      </x:c>
      <x:c r="R592" s="18" t="str">
        <x:v>https://www.nvidia.com/en-us/data-center/technologies/rubin/</x:v>
      </x:c>
    </x:row>
    <x:row r="593" ht="44" customHeight="1">
      <x:c r="A593" s="10" t="str">
        <x:v>A8.1</x:v>
      </x:c>
      <x:c r="B593" s="10" t="str">
        <x:v>A8</x:v>
      </x:c>
      <x:c r="C593" s="11" t="str">
        <x:v>Оборудование</x:v>
      </x:c>
      <x:c r="D593" s="11" t="str">
        <x:v>Внешняя высокоскоростная сеть</x:v>
      </x:c>
      <x:c r="E593" s="11" t="str">
        <x:v>Коммутатор/маршрутизатор fabric и согласованный комплект оптики/кабелей OEM</x:v>
      </x:c>
      <x:c r="F593" s="14" t="n">
        <x:v>1</x:v>
      </x:c>
      <x:c r="G593" s="3" t="str">
        <x:v>к-т</x:v>
      </x:c>
      <x:c r="H593" s="15" t="n">
        <x:v>80000</x:v>
      </x:c>
      <x:c r="I593" s="15" t="n">
        <x:v>220000</x:v>
      </x:c>
      <x:c r="J593" s="16" t="n">
        <x:f>IF(AND(ISNUMBER(F593),ISNUMBER(H593)),F593*H593,"")</x:f>
        <x:v>80000</x:v>
      </x:c>
      <x:c r="K593" s="16" t="n">
        <x:f>IF(AND(ISNUMBER(F593),ISNUMBER(I593)),F593*I593,"")</x:f>
        <x:v>220000</x:v>
      </x:c>
      <x:c r="L593" s="11" t="str">
        <x:v>Купить</x:v>
      </x:c>
      <x:c r="M593" s="11" t="str">
        <x:v>Количество портов и разъёмы по архитектуре OEM. Для единого NVLink-домена внешняя сеть не заменяет внутренний NVLink.</x:v>
      </x:c>
      <x:c r="N593" s="11" t="str">
        <x:v>Бюджетная оценка на 03.10.2026. Источник подтверждает характеристики, а не цену.</x:v>
      </x:c>
      <x:c r="O593" s="11" t="str">
        <x:f>IF(C593="Опционально","Вне итога",IF(AND(ISNUMBER(F593),ISNUMBER(H593),ISNUMBER(I593),F593&gt;0,H593&gt;=0,I593&gt;=H593),"Цена учтена","Уточнить цену/количество"))</x:f>
        <x:v>Цена учтена</x:v>
      </x:c>
      <x:c r="P593" s="10"/>
      <x:c r="Q593" s="18" t="str">
        <x:v>Бюджетная оценка автора</x:v>
      </x:c>
      <x:c r="R593" s="18" t="str"/>
    </x:row>
    <x:row r="594" ht="44" customHeight="1">
      <x:c r="A594" s="10" t="str">
        <x:v>A8.1</x:v>
      </x:c>
      <x:c r="B594" s="10" t="str">
        <x:v>A8</x:v>
      </x:c>
      <x:c r="C594" s="11" t="str">
        <x:v>Оборудование</x:v>
      </x:c>
      <x:c r="D594" s="11" t="str">
        <x:v>Коммутатор обычной сети</x:v>
      </x:c>
      <x:c r="E594" s="11" t="str">
        <x:v>8×RJ45 1/2.5/5/10GbE, управляемый. При &gt;6 узлах: 24 порта</x:v>
      </x:c>
      <x:c r="F594" s="14" t="n">
        <x:v>1</x:v>
      </x:c>
      <x:c r="G594" s="3" t="str">
        <x:v>шт</x:v>
      </x:c>
      <x:c r="H594" s="15" t="n">
        <x:v>650</x:v>
      </x:c>
      <x:c r="I594" s="15" t="n">
        <x:v>1600</x:v>
      </x:c>
      <x:c r="J594" s="16" t="n">
        <x:f>IF(AND(ISNUMBER(F594),ISNUMBER(H594)),F594*H594,"")</x:f>
        <x:v>650</x:v>
      </x:c>
      <x:c r="K594" s="16" t="n">
        <x:f>IF(AND(ISNUMBER(F594),ISNUMBER(I594)),F594*I594,"")</x:f>
        <x:v>1600</x:v>
      </x:c>
      <x:c r="L594" s="11" t="str">
        <x:v>Купить</x:v>
      </x:c>
      <x:c r="M594" s="11" t="str">
        <x:v>Управление, загрузка файлов, резервные копии. Использовать Ethernet ОС, а не BMC.</x:v>
      </x:c>
      <x:c r="N594" s="11" t="str">
        <x:v>Бюджетная оценка на 03.10.2026. Источник подтверждает характеристики, а не цену.</x:v>
      </x:c>
      <x:c r="O594" s="11" t="str">
        <x:f>IF(C594="Опционально","Вне итога",IF(AND(ISNUMBER(F594),ISNUMBER(H594),ISNUMBER(I594),F594&gt;0,H594&gt;=0,I594&gt;=H594),"Цена учтена","Уточнить цену/количество"))</x:f>
        <x:v>Цена учтена</x:v>
      </x:c>
      <x:c r="P594" s="10"/>
      <x:c r="Q594" s="18" t="str">
        <x:v>Бюджетная оценка автора</x:v>
      </x:c>
      <x:c r="R594" s="18" t="str"/>
    </x:row>
    <x:row r="595" ht="44" customHeight="1">
      <x:c r="A595" s="10" t="str">
        <x:v>A8.1</x:v>
      </x:c>
      <x:c r="B595" s="10" t="str">
        <x:v>A8</x:v>
      </x:c>
      <x:c r="C595" s="11" t="str">
        <x:v>Оборудование</x:v>
      </x:c>
      <x:c r="D595" s="11" t="str">
        <x:v>Сетевой шлюз</x:v>
      </x:c>
      <x:c r="E595" s="11" t="str">
        <x:v>Проводной маршрутизатор с межсетевым экраном, ≥1GbE</x:v>
      </x:c>
      <x:c r="F595" s="14" t="n">
        <x:v>1</x:v>
      </x:c>
      <x:c r="G595" s="3" t="str">
        <x:v>шт</x:v>
      </x:c>
      <x:c r="H595" s="15" t="n">
        <x:v>150</x:v>
      </x:c>
      <x:c r="I595" s="15" t="n">
        <x:v>500</x:v>
      </x:c>
      <x:c r="J595" s="16" t="n">
        <x:f>IF(AND(ISNUMBER(F595),ISNUMBER(H595)),F595*H595,"")</x:f>
        <x:v>150</x:v>
      </x:c>
      <x:c r="K595" s="16" t="n">
        <x:f>IF(AND(ISNUMBER(F595),ISNUMBER(I595)),F595*I595,"")</x:f>
        <x:v>500</x:v>
      </x:c>
      <x:c r="L595" s="11" t="str">
        <x:v>Купить</x:v>
      </x:c>
      <x:c r="M595" s="11" t="str">
        <x:v>Подключение к локальной сети. Плата за связь не включена.</x:v>
      </x:c>
      <x:c r="N595" s="11" t="str">
        <x:v>Бюджетная оценка на 03.10.2026. Источник подтверждает характеристики, а не цену.</x:v>
      </x:c>
      <x:c r="O595" s="11" t="str">
        <x:f>IF(C595="Опционально","Вне итога",IF(AND(ISNUMBER(F595),ISNUMBER(H595),ISNUMBER(I595),F595&gt;0,H595&gt;=0,I595&gt;=H595),"Цена учтена","Уточнить цену/количество"))</x:f>
        <x:v>Цена учтена</x:v>
      </x:c>
      <x:c r="P595" s="10"/>
      <x:c r="Q595" s="18" t="str">
        <x:v>Бюджетная оценка автора</x:v>
      </x:c>
      <x:c r="R595" s="18" t="str"/>
    </x:row>
    <x:row r="596" ht="44" customHeight="1">
      <x:c r="A596" s="10" t="str">
        <x:v>A8.1</x:v>
      </x:c>
      <x:c r="B596" s="10" t="str">
        <x:v>A8</x:v>
      </x:c>
      <x:c r="C596" s="11" t="str">
        <x:v>Оборудование</x:v>
      </x:c>
      <x:c r="D596" s="11" t="str">
        <x:v>Резервное хранилище</x:v>
      </x:c>
      <x:c r="E596" s="11" t="str">
        <x:v>NAS 4 отсека, 10GbE, RAM ≥16GB, диски отдельно</x:v>
      </x:c>
      <x:c r="F596" s="14" t="n">
        <x:v>1</x:v>
      </x:c>
      <x:c r="G596" s="3" t="str">
        <x:v>шт</x:v>
      </x:c>
      <x:c r="H596" s="15" t="n">
        <x:v>1100</x:v>
      </x:c>
      <x:c r="I596" s="15" t="n">
        <x:v>2600</x:v>
      </x:c>
      <x:c r="J596" s="16" t="n">
        <x:f>IF(AND(ISNUMBER(F596),ISNUMBER(H596)),F596*H596,"")</x:f>
        <x:v>1100</x:v>
      </x:c>
      <x:c r="K596" s="16" t="n">
        <x:f>IF(AND(ISNUMBER(F596),ISNUMBER(I596)),F596*I596,"")</x:f>
        <x:v>2600</x:v>
      </x:c>
      <x:c r="L596" s="11" t="str">
        <x:v>Купить</x:v>
      </x:c>
      <x:c r="M596" s="11" t="str">
        <x:v>Копии настроек, данных и контрольных точек. Основной сервер не считается резервной копией.</x:v>
      </x:c>
      <x:c r="N596" s="11" t="str">
        <x:v>Бюджетная оценка на 03.10.2026. Источник подтверждает характеристики, а не цену.</x:v>
      </x:c>
      <x:c r="O596" s="11" t="str">
        <x:f>IF(C596="Опционально","Вне итога",IF(AND(ISNUMBER(F596),ISNUMBER(H596),ISNUMBER(I596),F596&gt;0,H596&gt;=0,I596&gt;=H596),"Цена учтена","Уточнить цену/количество"))</x:f>
        <x:v>Цена учтена</x:v>
      </x:c>
      <x:c r="P596" s="10"/>
      <x:c r="Q596" s="18" t="str">
        <x:v>Бюджетная оценка автора</x:v>
      </x:c>
      <x:c r="R596" s="18" t="str"/>
    </x:row>
    <x:row r="597" ht="44" customHeight="1">
      <x:c r="A597" s="10" t="str">
        <x:v>A8.1</x:v>
      </x:c>
      <x:c r="B597" s="10" t="str">
        <x:v>A8</x:v>
      </x:c>
      <x:c r="C597" s="11" t="str">
        <x:v>Оборудование</x:v>
      </x:c>
      <x:c r="D597" s="11" t="str">
        <x:v>Диски резервного хранилища</x:v>
      </x:c>
      <x:c r="E597" s="11" t="str">
        <x:v>4×12TB NAS/enterprise HDD. RAID6: около 24TB до форматирования</x:v>
      </x:c>
      <x:c r="F597" s="14" t="n">
        <x:v>4</x:v>
      </x:c>
      <x:c r="G597" s="3" t="str">
        <x:v>шт</x:v>
      </x:c>
      <x:c r="H597" s="15" t="n">
        <x:v>250</x:v>
      </x:c>
      <x:c r="I597" s="15" t="n">
        <x:v>430</x:v>
      </x:c>
      <x:c r="J597" s="16" t="n">
        <x:f>IF(AND(ISNUMBER(F597),ISNUMBER(H597)),F597*H597,"")</x:f>
        <x:v>1000</x:v>
      </x:c>
      <x:c r="K597" s="16" t="n">
        <x:f>IF(AND(ISNUMBER(F597),ISNUMBER(I597)),F597*I597,"")</x:f>
        <x:v>1720</x:v>
      </x:c>
      <x:c r="L597" s="11" t="str">
        <x:v>Купить</x:v>
      </x:c>
      <x:c r="M597" s="11" t="str">
        <x:v>Цена каждого диска. Один дополнительный запасной диск указан отдельно.</x:v>
      </x:c>
      <x:c r="N597" s="11" t="str">
        <x:v>Бюджетная оценка на 03.10.2026. Источник подтверждает характеристики, а не цену.</x:v>
      </x:c>
      <x:c r="O597" s="11" t="str">
        <x:f>IF(C597="Опционально","Вне итога",IF(AND(ISNUMBER(F597),ISNUMBER(H597),ISNUMBER(I597),F597&gt;0,H597&gt;=0,I597&gt;=H597),"Цена учтена","Уточнить цену/количество"))</x:f>
        <x:v>Цена учтена</x:v>
      </x:c>
      <x:c r="P597" s="10"/>
      <x:c r="Q597" s="18" t="str">
        <x:v>Бюджетная оценка автора</x:v>
      </x:c>
      <x:c r="R597" s="18" t="str"/>
    </x:row>
    <x:row r="598" ht="44" customHeight="1">
      <x:c r="A598" s="10" t="str">
        <x:v>A8.1</x:v>
      </x:c>
      <x:c r="B598" s="10" t="str">
        <x:v>A8</x:v>
      </x:c>
      <x:c r="C598" s="11" t="str">
        <x:v>Оборудование</x:v>
      </x:c>
      <x:c r="D598" s="11" t="str">
        <x:v>Запасной диск NAS</x:v>
      </x:c>
      <x:c r="E598" s="11" t="str">
        <x:v>12TB той же совместимой серии</x:v>
      </x:c>
      <x:c r="F598" s="14" t="n">
        <x:v>1</x:v>
      </x:c>
      <x:c r="G598" s="3" t="str">
        <x:v>шт</x:v>
      </x:c>
      <x:c r="H598" s="15" t="n">
        <x:v>250</x:v>
      </x:c>
      <x:c r="I598" s="15" t="n">
        <x:v>430</x:v>
      </x:c>
      <x:c r="J598" s="16" t="n">
        <x:f>IF(AND(ISNUMBER(F598),ISNUMBER(H598)),F598*H598,"")</x:f>
        <x:v>250</x:v>
      </x:c>
      <x:c r="K598" s="16" t="n">
        <x:f>IF(AND(ISNUMBER(F598),ISNUMBER(I598)),F598*I598,"")</x:f>
        <x:v>430</x:v>
      </x:c>
      <x:c r="L598" s="11" t="str">
        <x:v>Купить</x:v>
      </x:c>
      <x:c r="M598" s="11" t="str">
        <x:v>Быстрая замена отказавшего диска.</x:v>
      </x:c>
      <x:c r="N598" s="11" t="str">
        <x:v>Бюджетная оценка на 03.10.2026. Источник подтверждает характеристики, а не цену.</x:v>
      </x:c>
      <x:c r="O598" s="11" t="str">
        <x:f>IF(C598="Опционально","Вне итога",IF(AND(ISNUMBER(F598),ISNUMBER(H598),ISNUMBER(I598),F598&gt;0,H598&gt;=0,I598&gt;=H598),"Цена учтена","Уточнить цену/количество"))</x:f>
        <x:v>Цена учтена</x:v>
      </x:c>
      <x:c r="P598" s="10"/>
      <x:c r="Q598" s="18" t="str">
        <x:v>Бюджетная оценка автора</x:v>
      </x:c>
      <x:c r="R598" s="18" t="str"/>
    </x:row>
    <x:row r="599" ht="44" customHeight="1">
      <x:c r="A599" s="10" t="str">
        <x:v>A8.1</x:v>
      </x:c>
      <x:c r="B599" s="10" t="str">
        <x:v>A8</x:v>
      </x:c>
      <x:c r="C599" s="11" t="str">
        <x:v>Оборудование</x:v>
      </x:c>
      <x:c r="D599" s="11" t="str">
        <x:v>Рабочее место администратора</x:v>
      </x:c>
      <x:c r="E599" s="11" t="str">
        <x:v>Мини-ПК 16GB RAM, SSD 512GB, Ethernet</x:v>
      </x:c>
      <x:c r="F599" s="14" t="n">
        <x:v>1</x:v>
      </x:c>
      <x:c r="G599" s="3" t="str">
        <x:v>шт</x:v>
      </x:c>
      <x:c r="H599" s="15" t="n">
        <x:v>400</x:v>
      </x:c>
      <x:c r="I599" s="15" t="n">
        <x:v>800</x:v>
      </x:c>
      <x:c r="J599" s="16" t="n">
        <x:f>IF(AND(ISNUMBER(F599),ISNUMBER(H599)),F599*H599,"")</x:f>
        <x:v>400</x:v>
      </x:c>
      <x:c r="K599" s="16" t="n">
        <x:f>IF(AND(ISNUMBER(F599),ISNUMBER(I599)),F599*I599,"")</x:f>
        <x:v>800</x:v>
      </x:c>
      <x:c r="L599" s="11" t="str">
        <x:v>Купить</x:v>
      </x:c>
      <x:c r="M599" s="11" t="str">
        <x:v>Настройка и управление системой. Для Mac можно использовать один узел вместо отдельного ПК.</x:v>
      </x:c>
      <x:c r="N599" s="11" t="str">
        <x:v>Бюджетная оценка на 03.10.2026. Источник подтверждает характеристики, а не цену.</x:v>
      </x:c>
      <x:c r="O599" s="11" t="str">
        <x:f>IF(C599="Опционально","Вне итога",IF(AND(ISNUMBER(F599),ISNUMBER(H599),ISNUMBER(I599),F599&gt;0,H599&gt;=0,I599&gt;=H599),"Цена учтена","Уточнить цену/количество"))</x:f>
        <x:v>Цена учтена</x:v>
      </x:c>
      <x:c r="P599" s="10"/>
      <x:c r="Q599" s="18" t="str">
        <x:v>Бюджетная оценка автора</x:v>
      </x:c>
      <x:c r="R599" s="18" t="str"/>
    </x:row>
    <x:row r="600" ht="44" customHeight="1">
      <x:c r="A600" s="10" t="str">
        <x:v>A8.1</x:v>
      </x:c>
      <x:c r="B600" s="10" t="str">
        <x:v>A8</x:v>
      </x:c>
      <x:c r="C600" s="11" t="str">
        <x:v>Оборудование</x:v>
      </x:c>
      <x:c r="D600" s="11" t="str">
        <x:v>Монитор</x:v>
      </x:c>
      <x:c r="E600" s="11" t="str">
        <x:v>27 дюймов, HDMI/DisplayPort</x:v>
      </x:c>
      <x:c r="F600" s="14" t="n">
        <x:v>1</x:v>
      </x:c>
      <x:c r="G600" s="3" t="str">
        <x:v>шт</x:v>
      </x:c>
      <x:c r="H600" s="15" t="n">
        <x:v>160</x:v>
      </x:c>
      <x:c r="I600" s="15" t="n">
        <x:v>320</x:v>
      </x:c>
      <x:c r="J600" s="16" t="n">
        <x:f>IF(AND(ISNUMBER(F600),ISNUMBER(H600)),F600*H600,"")</x:f>
        <x:v>160</x:v>
      </x:c>
      <x:c r="K600" s="16" t="n">
        <x:f>IF(AND(ISNUMBER(F600),ISNUMBER(I600)),F600*I600,"")</x:f>
        <x:v>320</x:v>
      </x:c>
      <x:c r="L600" s="11" t="str">
        <x:v>Купить</x:v>
      </x:c>
      <x:c r="M600" s="11" t="str"/>
      <x:c r="N600" s="11" t="str">
        <x:v>Бюджетная оценка на 03.10.2026. Источник подтверждает характеристики, а не цену.</x:v>
      </x:c>
      <x:c r="O600" s="11" t="str">
        <x:f>IF(C600="Опционально","Вне итога",IF(AND(ISNUMBER(F600),ISNUMBER(H600),ISNUMBER(I600),F600&gt;0,H600&gt;=0,I600&gt;=H600),"Цена учтена","Уточнить цену/количество"))</x:f>
        <x:v>Цена учтена</x:v>
      </x:c>
      <x:c r="P600" s="10"/>
      <x:c r="Q600" s="18" t="str">
        <x:v>Бюджетная оценка автора</x:v>
      </x:c>
      <x:c r="R600" s="18" t="str"/>
    </x:row>
    <x:row r="601" ht="44" customHeight="1">
      <x:c r="A601" s="10" t="str">
        <x:v>A8.1</x:v>
      </x:c>
      <x:c r="B601" s="10" t="str">
        <x:v>A8</x:v>
      </x:c>
      <x:c r="C601" s="11" t="str">
        <x:v>Оборудование</x:v>
      </x:c>
      <x:c r="D601" s="11" t="str">
        <x:v>Клавиатура и мышь</x:v>
      </x:c>
      <x:c r="E601" s="11" t="str">
        <x:v>Проводные USB</x:v>
      </x:c>
      <x:c r="F601" s="14" t="n">
        <x:v>1</x:v>
      </x:c>
      <x:c r="G601" s="3" t="str">
        <x:v>к-т</x:v>
      </x:c>
      <x:c r="H601" s="15" t="n">
        <x:v>30</x:v>
      </x:c>
      <x:c r="I601" s="15" t="n">
        <x:v>70</x:v>
      </x:c>
      <x:c r="J601" s="16" t="n">
        <x:f>IF(AND(ISNUMBER(F601),ISNUMBER(H601)),F601*H601,"")</x:f>
        <x:v>30</x:v>
      </x:c>
      <x:c r="K601" s="16" t="n">
        <x:f>IF(AND(ISNUMBER(F601),ISNUMBER(I601)),F601*I601,"")</x:f>
        <x:v>70</x:v>
      </x:c>
      <x:c r="L601" s="11" t="str">
        <x:v>Купить</x:v>
      </x:c>
      <x:c r="M601" s="11" t="str"/>
      <x:c r="N601" s="11" t="str">
        <x:v>Бюджетная оценка на 03.10.2026. Источник подтверждает характеристики, а не цену.</x:v>
      </x:c>
      <x:c r="O601" s="11" t="str">
        <x:f>IF(C601="Опционально","Вне итога",IF(AND(ISNUMBER(F601),ISNUMBER(H601),ISNUMBER(I601),F601&gt;0,H601&gt;=0,I601&gt;=H601),"Цена учтена","Уточнить цену/количество"))</x:f>
        <x:v>Цена учтена</x:v>
      </x:c>
      <x:c r="P601" s="10"/>
      <x:c r="Q601" s="18" t="str">
        <x:v>Бюджетная оценка автора</x:v>
      </x:c>
      <x:c r="R601" s="18" t="str"/>
    </x:row>
    <x:row r="602" ht="44" customHeight="1">
      <x:c r="A602" s="10" t="str">
        <x:v>A8.1</x:v>
      </x:c>
      <x:c r="B602" s="10" t="str">
        <x:v>A8</x:v>
      </x:c>
      <x:c r="C602" s="11" t="str">
        <x:v>Оборудование</x:v>
      </x:c>
      <x:c r="D602" s="11" t="str">
        <x:v>Кабель монитора</x:v>
      </x:c>
      <x:c r="E602" s="11" t="str">
        <x:v>HDMI/DisplayPort 2 м, по разъёму компьютера</x:v>
      </x:c>
      <x:c r="F602" s="14" t="n">
        <x:v>1</x:v>
      </x:c>
      <x:c r="G602" s="3" t="str">
        <x:v>шт</x:v>
      </x:c>
      <x:c r="H602" s="15" t="n">
        <x:v>10</x:v>
      </x:c>
      <x:c r="I602" s="15" t="n">
        <x:v>30</x:v>
      </x:c>
      <x:c r="J602" s="16" t="n">
        <x:f>IF(AND(ISNUMBER(F602),ISNUMBER(H602)),F602*H602,"")</x:f>
        <x:v>10</x:v>
      </x:c>
      <x:c r="K602" s="16" t="n">
        <x:f>IF(AND(ISNUMBER(F602),ISNUMBER(I602)),F602*I602,"")</x:f>
        <x:v>30</x:v>
      </x:c>
      <x:c r="L602" s="11" t="str">
        <x:v>Купить</x:v>
      </x:c>
      <x:c r="M602" s="11" t="str"/>
      <x:c r="N602" s="11" t="str">
        <x:v>Бюджетная оценка на 03.10.2026. Источник подтверждает характеристики, а не цену.</x:v>
      </x:c>
      <x:c r="O602" s="11" t="str">
        <x:f>IF(C602="Опционально","Вне итога",IF(AND(ISNUMBER(F602),ISNUMBER(H602),ISNUMBER(I602),F602&gt;0,H602&gt;=0,I602&gt;=H602),"Цена учтена","Уточнить цену/количество"))</x:f>
        <x:v>Цена учтена</x:v>
      </x:c>
      <x:c r="P602" s="10"/>
      <x:c r="Q602" s="18" t="str">
        <x:v>Бюджетная оценка автора</x:v>
      </x:c>
      <x:c r="R602" s="18" t="str"/>
    </x:row>
    <x:row r="603" ht="44" customHeight="1">
      <x:c r="A603" s="10" t="str">
        <x:v>A8.1</x:v>
      </x:c>
      <x:c r="B603" s="10" t="str">
        <x:v>A8</x:v>
      </x:c>
      <x:c r="C603" s="11" t="str">
        <x:v>Оборудование</x:v>
      </x:c>
      <x:c r="D603" s="11" t="str">
        <x:v>Патч-корды обычной сети</x:v>
      </x:c>
      <x:c r="E603" s="11" t="str">
        <x:v>Cat6A, 2 м, RJ45, заводские</x:v>
      </x:c>
      <x:c r="F603" s="14" t="n">
        <x:v>8</x:v>
      </x:c>
      <x:c r="G603" s="3" t="str">
        <x:v>шт</x:v>
      </x:c>
      <x:c r="H603" s="15" t="n">
        <x:v>8</x:v>
      </x:c>
      <x:c r="I603" s="15" t="n">
        <x:v>20</x:v>
      </x:c>
      <x:c r="J603" s="16" t="n">
        <x:f>IF(AND(ISNUMBER(F603),ISNUMBER(H603)),F603*H603,"")</x:f>
        <x:v>64</x:v>
      </x:c>
      <x:c r="K603" s="16" t="n">
        <x:f>IF(AND(ISNUMBER(F603),ISNUMBER(I603)),F603*I603,"")</x:f>
        <x:v>160</x:v>
      </x:c>
      <x:c r="L603" s="11" t="str">
        <x:v>Купить</x:v>
      </x:c>
      <x:c r="M603" s="11" t="str">
        <x:v>6 рабочих соединений и 2 запасных. Длина 2 м является исходным допущением.</x:v>
      </x:c>
      <x:c r="N603" s="11" t="str">
        <x:v>Бюджетная оценка на 03.10.2026. Источник подтверждает характеристики, а не цену.</x:v>
      </x:c>
      <x:c r="O603" s="11" t="str">
        <x:f>IF(C603="Опционально","Вне итога",IF(AND(ISNUMBER(F603),ISNUMBER(H603),ISNUMBER(I603),F603&gt;0,H603&gt;=0,I603&gt;=H603),"Цена учтена","Уточнить цену/количество"))</x:f>
        <x:v>Цена учтена</x:v>
      </x:c>
      <x:c r="P603" s="10"/>
      <x:c r="Q603" s="18" t="str">
        <x:v>Бюджетная оценка автора</x:v>
      </x:c>
      <x:c r="R603" s="18" t="str"/>
    </x:row>
    <x:row r="604" ht="44" customHeight="1">
      <x:c r="A604" s="10" t="str">
        <x:v>A8.1</x:v>
      </x:c>
      <x:c r="B604" s="10" t="str">
        <x:v>A8</x:v>
      </x:c>
      <x:c r="C604" s="11" t="str">
        <x:v>Оборудование</x:v>
      </x:c>
      <x:c r="D604" s="11" t="str">
        <x:v>USB-накопители для восстановления</x:v>
      </x:c>
      <x:c r="E604" s="11" t="str">
        <x:v>64GB USB 3.x</x:v>
      </x:c>
      <x:c r="F604" s="14" t="n">
        <x:v>2</x:v>
      </x:c>
      <x:c r="G604" s="3" t="str">
        <x:v>шт</x:v>
      </x:c>
      <x:c r="H604" s="15" t="n">
        <x:v>12</x:v>
      </x:c>
      <x:c r="I604" s="15" t="n">
        <x:v>25</x:v>
      </x:c>
      <x:c r="J604" s="16" t="n">
        <x:f>IF(AND(ISNUMBER(F604),ISNUMBER(H604)),F604*H604,"")</x:f>
        <x:v>24</x:v>
      </x:c>
      <x:c r="K604" s="16" t="n">
        <x:f>IF(AND(ISNUMBER(F604),ISNUMBER(I604)),F604*I604,"")</x:f>
        <x:v>50</x:v>
      </x:c>
      <x:c r="L604" s="11" t="str">
        <x:v>Купить</x:v>
      </x:c>
      <x:c r="M604" s="11" t="str">
        <x:v>Установочный носитель и аварийное восстановление. Не место хранения единственной копии данных.</x:v>
      </x:c>
      <x:c r="N604" s="11" t="str">
        <x:v>Бюджетная оценка на 03.10.2026. Источник подтверждает характеристики, а не цену.</x:v>
      </x:c>
      <x:c r="O604" s="11" t="str">
        <x:f>IF(C604="Опционально","Вне итога",IF(AND(ISNUMBER(F604),ISNUMBER(H604),ISNUMBER(I604),F604&gt;0,H604&gt;=0,I604&gt;=H604),"Цена учтена","Уточнить цену/количество"))</x:f>
        <x:v>Цена учтена</x:v>
      </x:c>
      <x:c r="P604" s="10"/>
      <x:c r="Q604" s="18" t="str">
        <x:v>Бюджетная оценка автора</x:v>
      </x:c>
      <x:c r="R604" s="18" t="str"/>
    </x:row>
    <x:row r="605" ht="44" customHeight="1">
      <x:c r="A605" s="10" t="str">
        <x:v>A8.1</x:v>
      </x:c>
      <x:c r="B605" s="10" t="str">
        <x:v>A8</x:v>
      </x:c>
      <x:c r="C605" s="11" t="str">
        <x:v>Помещение</x:v>
      </x:c>
      <x:c r="D605" s="11" t="str">
        <x:v>Обследование и проект</x:v>
      </x:c>
      <x:c r="E605" s="11" t="str">
        <x:v>Электрик, специалист по охлаждению, проверка несущей способности пола</x:v>
      </x:c>
      <x:c r="F605" s="14" t="n">
        <x:v>1</x:v>
      </x:c>
      <x:c r="G605" s="3" t="str">
        <x:v>усл</x:v>
      </x:c>
      <x:c r="H605" s="15" t="n">
        <x:v>2000</x:v>
      </x:c>
      <x:c r="I605" s="15" t="n">
        <x:v>8000</x:v>
      </x:c>
      <x:c r="J605" s="16" t="n">
        <x:f>IF(AND(ISNUMBER(F605),ISNUMBER(H605)),F605*H605,"")</x:f>
        <x:v>2000</x:v>
      </x:c>
      <x:c r="K605" s="16" t="n">
        <x:f>IF(AND(ISNUMBER(F605),ISNUMBER(I605)),F605*I605,"")</x:f>
        <x:v>8000</x:v>
      </x:c>
      <x:c r="L605" s="11" t="str">
        <x:v>Купить</x:v>
      </x:c>
      <x:c r="M605" s="11" t="str">
        <x:v>Уточнить вводную мощность, трассы, дверные проёмы, этаж, шум и наружный блок. До закупки кабеля и защиты.</x:v>
      </x:c>
      <x:c r="N605" s="11" t="str">
        <x:v>Бюджетная оценка на 03.10.2026. Источник подтверждает характеристики, а не цену.</x:v>
      </x:c>
      <x:c r="O605" s="11" t="str">
        <x:f>IF(C605="Опционально","Вне итога",IF(AND(ISNUMBER(F605),ISNUMBER(H605),ISNUMBER(I605),F605&gt;0,H605&gt;=0,I605&gt;=H605),"Цена учтена","Уточнить цену/количество"))</x:f>
        <x:v>Цена учтена</x:v>
      </x:c>
      <x:c r="P605" s="10"/>
      <x:c r="Q605" s="18" t="str">
        <x:v>Бюджетная оценка автора</x:v>
      </x:c>
      <x:c r="R605" s="18" t="str"/>
    </x:row>
    <x:row r="606" ht="44" customHeight="1">
      <x:c r="A606" s="10" t="str">
        <x:v>A8.1</x:v>
      </x:c>
      <x:c r="B606" s="10" t="str">
        <x:v>A8</x:v>
      </x:c>
      <x:c r="C606" s="11" t="str">
        <x:v>Помещение</x:v>
      </x:c>
      <x:c r="D606" s="11" t="str">
        <x:v>Подготовка поверхностей</x:v>
      </x:c>
      <x:c r="E606" s="11" t="str">
        <x:v>Обеспыливание, герметизация щелей, ремонт покрытия существующей комнаты</x:v>
      </x:c>
      <x:c r="F606" s="14" t="n">
        <x:v>60</x:v>
      </x:c>
      <x:c r="G606" s="3" t="str">
        <x:v>м²</x:v>
      </x:c>
      <x:c r="H606" s="15" t="n">
        <x:v>30</x:v>
      </x:c>
      <x:c r="I606" s="15" t="n">
        <x:v>80</x:v>
      </x:c>
      <x:c r="J606" s="16" t="n">
        <x:f>IF(AND(ISNUMBER(F606),ISNUMBER(H606)),F606*H606,"")</x:f>
        <x:v>1800</x:v>
      </x:c>
      <x:c r="K606" s="16" t="n">
        <x:f>IF(AND(ISNUMBER(F606),ISNUMBER(I606)),F606*I606,"")</x:f>
        <x:v>4800</x:v>
      </x:c>
      <x:c r="L606" s="11" t="str">
        <x:v>Купить</x:v>
      </x:c>
      <x:c r="M606" s="11" t="str">
        <x:v>Исходно помещение с готовыми стенами и крышей. Строительство здания не рассчитано.</x:v>
      </x:c>
      <x:c r="N606" s="11" t="str">
        <x:v>Бюджетная оценка на 03.10.2026. Источник подтверждает характеристики, а не цену.</x:v>
      </x:c>
      <x:c r="O606" s="11" t="str">
        <x:f>IF(C606="Опционально","Вне итога",IF(AND(ISNUMBER(F606),ISNUMBER(H606),ISNUMBER(I606),F606&gt;0,H606&gt;=0,I606&gt;=H606),"Цена учтена","Уточнить цену/количество"))</x:f>
        <x:v>Цена учтена</x:v>
      </x:c>
      <x:c r="P606" s="10"/>
      <x:c r="Q606" s="18" t="str">
        <x:v>Бюджетная оценка автора</x:v>
      </x:c>
      <x:c r="R606" s="18" t="str"/>
    </x:row>
    <x:row r="607" ht="44" customHeight="1">
      <x:c r="A607" s="10" t="str">
        <x:v>A8.1</x:v>
      </x:c>
      <x:c r="B607" s="10" t="str">
        <x:v>A8</x:v>
      </x:c>
      <x:c r="C607" s="11" t="str">
        <x:v>Помещение</x:v>
      </x:c>
      <x:c r="D607" s="11" t="str">
        <x:v>Усиление пола и перемещение тяжёлого оборудования</x:v>
      </x:c>
      <x:c r="E607" s="11" t="str">
        <x:v>Работы по результатам обследования, бюджетный резерв</x:v>
      </x:c>
      <x:c r="F607" s="14" t="n">
        <x:v>1</x:v>
      </x:c>
      <x:c r="G607" s="3" t="str">
        <x:v>резерв</x:v>
      </x:c>
      <x:c r="H607" s="15" t="n">
        <x:v>0</x:v>
      </x:c>
      <x:c r="I607" s="15" t="n">
        <x:v>60000</x:v>
      </x:c>
      <x:c r="J607" s="16" t="n">
        <x:f>IF(AND(ISNUMBER(F607),ISNUMBER(H607)),F607*H607,"")</x:f>
        <x:v>0</x:v>
      </x:c>
      <x:c r="K607" s="16" t="n">
        <x:f>IF(AND(ISNUMBER(F607),ISNUMBER(I607)),F607*I607,"")</x:f>
        <x:v>60000</x:v>
      </x:c>
      <x:c r="L607" s="11" t="str">
        <x:v>Резерв</x:v>
      </x:c>
      <x:c r="M607" s="11" t="str">
        <x:v>Может не понадобиться. Для тяжёлых стоек нагрузку подтверждает инженер, цену даёт подрядчик.</x:v>
      </x:c>
      <x:c r="N607" s="11" t="str">
        <x:v>Бюджетная оценка на 03.10.2026. Источник подтверждает характеристики, а не цену.</x:v>
      </x:c>
      <x:c r="O607" s="11" t="str">
        <x:f>IF(C607="Опционально","Вне итога",IF(AND(ISNUMBER(F607),ISNUMBER(H607),ISNUMBER(I607),F607&gt;0,H607&gt;=0,I607&gt;=H607),"Цена учтена","Уточнить цену/количество"))</x:f>
        <x:v>Цена учтена</x:v>
      </x:c>
      <x:c r="P607" s="10"/>
      <x:c r="Q607" s="18" t="str">
        <x:v>Бюджетная оценка автора</x:v>
      </x:c>
      <x:c r="R607" s="18" t="str"/>
    </x:row>
    <x:row r="608" ht="44" customHeight="1">
      <x:c r="A608" s="10" t="str">
        <x:v>A8.1</x:v>
      </x:c>
      <x:c r="B608" s="10" t="str">
        <x:v>A8</x:v>
      </x:c>
      <x:c r="C608" s="11" t="str">
        <x:v>Помещение</x:v>
      </x:c>
      <x:c r="D608" s="11" t="str">
        <x:v>Серверная стойка</x:v>
      </x:c>
      <x:c r="E608" s="11" t="str">
        <x:v>42U, ширина 800 мм, глубина 1200–1400 мм, нагрузка ≥1500 кг</x:v>
      </x:c>
      <x:c r="F608" s="14" t="n">
        <x:v>1</x:v>
      </x:c>
      <x:c r="G608" s="3" t="str">
        <x:v>шт</x:v>
      </x:c>
      <x:c r="H608" s="15" t="n">
        <x:v>1500</x:v>
      </x:c>
      <x:c r="I608" s="15" t="n">
        <x:v>3500</x:v>
      </x:c>
      <x:c r="J608" s="16" t="n">
        <x:f>IF(AND(ISNUMBER(F608),ISNUMBER(H608)),F608*H608,"")</x:f>
        <x:v>1500</x:v>
      </x:c>
      <x:c r="K608" s="16" t="n">
        <x:f>IF(AND(ISNUMBER(F608),ISNUMBER(I608)),F608*I608,"")</x:f>
        <x:v>3500</x:v>
      </x:c>
      <x:c r="L608" s="11" t="str">
        <x:v>Купить</x:v>
      </x:c>
      <x:c r="M608" s="11" t="str">
        <x:v>Для NVL72 стойка основного комплекса уже включена. Здесь стойки для внешней сети и NAS.</x:v>
      </x:c>
      <x:c r="N608" s="11" t="str">
        <x:v>Бюджетная оценка на 03.10.2026. Источник подтверждает характеристики, а не цену.</x:v>
      </x:c>
      <x:c r="O608" s="11" t="str">
        <x:f>IF(C608="Опционально","Вне итога",IF(AND(ISNUMBER(F608),ISNUMBER(H608),ISNUMBER(I608),F608&gt;0,H608&gt;=0,I608&gt;=H608),"Цена учтена","Уточнить цену/количество"))</x:f>
        <x:v>Цена учтена</x:v>
      </x:c>
      <x:c r="P608" s="10"/>
      <x:c r="Q608" s="18" t="str">
        <x:v>Бюджетная оценка автора</x:v>
      </x:c>
      <x:c r="R608" s="18" t="str"/>
    </x:row>
    <x:row r="609" ht="44" customHeight="1">
      <x:c r="A609" s="10" t="str">
        <x:v>A8.1</x:v>
      </x:c>
      <x:c r="B609" s="10" t="str">
        <x:v>A8</x:v>
      </x:c>
      <x:c r="C609" s="11" t="str">
        <x:v>Помещение</x:v>
      </x:c>
      <x:c r="D609" s="11" t="str">
        <x:v>Полка для NAS и сетевого оборудования</x:v>
      </x:c>
      <x:c r="E609" s="11" t="str">
        <x:v>19 дюймов, усиленная</x:v>
      </x:c>
      <x:c r="F609" s="14" t="n">
        <x:v>2</x:v>
      </x:c>
      <x:c r="G609" s="3" t="str">
        <x:v>шт</x:v>
      </x:c>
      <x:c r="H609" s="15" t="n">
        <x:v>70</x:v>
      </x:c>
      <x:c r="I609" s="15" t="n">
        <x:v>160</x:v>
      </x:c>
      <x:c r="J609" s="16" t="n">
        <x:f>IF(AND(ISNUMBER(F609),ISNUMBER(H609)),F609*H609,"")</x:f>
        <x:v>140</x:v>
      </x:c>
      <x:c r="K609" s="16" t="n">
        <x:f>IF(AND(ISNUMBER(F609),ISNUMBER(I609)),F609*I609,"")</x:f>
        <x:v>320</x:v>
      </x:c>
      <x:c r="L609" s="11" t="str">
        <x:v>Купить</x:v>
      </x:c>
      <x:c r="M609" s="11" t="str"/>
      <x:c r="N609" s="11" t="str">
        <x:v>Бюджетная оценка на 03.10.2026. Источник подтверждает характеристики, а не цену.</x:v>
      </x:c>
      <x:c r="O609" s="11" t="str">
        <x:f>IF(C609="Опционально","Вне итога",IF(AND(ISNUMBER(F609),ISNUMBER(H609),ISNUMBER(I609),F609&gt;0,H609&gt;=0,I609&gt;=H609),"Цена учтена","Уточнить цену/количество"))</x:f>
        <x:v>Цена учтена</x:v>
      </x:c>
      <x:c r="P609" s="10"/>
      <x:c r="Q609" s="18" t="str">
        <x:v>Бюджетная оценка автора</x:v>
      </x:c>
      <x:c r="R609" s="18" t="str"/>
    </x:row>
    <x:row r="610" ht="44" customHeight="1">
      <x:c r="A610" s="10" t="str">
        <x:v>A8.1</x:v>
      </x:c>
      <x:c r="B610" s="10" t="str">
        <x:v>A8</x:v>
      </x:c>
      <x:c r="C610" s="11" t="str">
        <x:v>Помещение</x:v>
      </x:c>
      <x:c r="D610" s="11" t="str">
        <x:v>Закрытие пустых мест и организация кабелей</x:v>
      </x:c>
      <x:c r="E610" s="11" t="str">
        <x:v>Заглушки U, вертикальный и горизонтальный органайзеры, крепёж M6</x:v>
      </x:c>
      <x:c r="F610" s="14" t="n">
        <x:v>1</x:v>
      </x:c>
      <x:c r="G610" s="3" t="str">
        <x:v>к-т</x:v>
      </x:c>
      <x:c r="H610" s="15" t="n">
        <x:v>160</x:v>
      </x:c>
      <x:c r="I610" s="15" t="n">
        <x:v>400</x:v>
      </x:c>
      <x:c r="J610" s="16" t="n">
        <x:f>IF(AND(ISNUMBER(F610),ISNUMBER(H610)),F610*H610,"")</x:f>
        <x:v>160</x:v>
      </x:c>
      <x:c r="K610" s="16" t="n">
        <x:f>IF(AND(ISNUMBER(F610),ISNUMBER(I610)),F610*I610,"")</x:f>
        <x:v>400</x:v>
      </x:c>
      <x:c r="L610" s="11" t="str">
        <x:v>Купить</x:v>
      </x:c>
      <x:c r="M610" s="11" t="str">
        <x:v>Предотвращение возврата горячего воздуха и удобное обслуживание. Рельсы серверов считаются в серверном комплекте.</x:v>
      </x:c>
      <x:c r="N610" s="11" t="str">
        <x:v>Бюджетная оценка на 03.10.2026. Источник подтверждает характеристики, а не цену.</x:v>
      </x:c>
      <x:c r="O610" s="11" t="str">
        <x:f>IF(C610="Опционально","Вне итога",IF(AND(ISNUMBER(F610),ISNUMBER(H610),ISNUMBER(I610),F610&gt;0,H610&gt;=0,I610&gt;=H610),"Цена учтена","Уточнить цену/количество"))</x:f>
        <x:v>Цена учтена</x:v>
      </x:c>
      <x:c r="P610" s="10"/>
      <x:c r="Q610" s="18" t="str">
        <x:v>Бюджетная оценка автора</x:v>
      </x:c>
      <x:c r="R610" s="18" t="str"/>
    </x:row>
    <x:row r="611" ht="44" customHeight="1">
      <x:c r="A611" s="10" t="str">
        <x:v>A8.1</x:v>
      </x:c>
      <x:c r="B611" s="10" t="str">
        <x:v>A8</x:v>
      </x:c>
      <x:c r="C611" s="11" t="str">
        <x:v>Помещение</x:v>
      </x:c>
      <x:c r="D611" s="11" t="str">
        <x:v>Заземление стоек</x:v>
      </x:c>
      <x:c r="E611" s="11" t="str">
        <x:v>Шина, перемычки, наконечники</x:v>
      </x:c>
      <x:c r="F611" s="14" t="n">
        <x:v>1</x:v>
      </x:c>
      <x:c r="G611" s="3" t="str">
        <x:v>к-т</x:v>
      </x:c>
      <x:c r="H611" s="15" t="n">
        <x:v>80</x:v>
      </x:c>
      <x:c r="I611" s="15" t="n">
        <x:v>220</x:v>
      </x:c>
      <x:c r="J611" s="16" t="n">
        <x:f>IF(AND(ISNUMBER(F611),ISNUMBER(H611)),F611*H611,"")</x:f>
        <x:v>80</x:v>
      </x:c>
      <x:c r="K611" s="16" t="n">
        <x:f>IF(AND(ISNUMBER(F611),ISNUMBER(I611)),F611*I611,"")</x:f>
        <x:v>220</x:v>
      </x:c>
      <x:c r="L611" s="11" t="str">
        <x:v>Купить</x:v>
      </x:c>
      <x:c r="M611" s="11" t="str"/>
      <x:c r="N611" s="11" t="str">
        <x:v>Бюджетная оценка на 03.10.2026. Источник подтверждает характеристики, а не цену.</x:v>
      </x:c>
      <x:c r="O611" s="11" t="str">
        <x:f>IF(C611="Опционально","Вне итога",IF(AND(ISNUMBER(F611),ISNUMBER(H611),ISNUMBER(I611),F611&gt;0,H611&gt;=0,I611&gt;=H611),"Цена учтена","Уточнить цену/количество"))</x:f>
        <x:v>Цена учтена</x:v>
      </x:c>
      <x:c r="P611" s="10"/>
      <x:c r="Q611" s="18" t="str">
        <x:v>Бюджетная оценка автора</x:v>
      </x:c>
      <x:c r="R611" s="18" t="str"/>
    </x:row>
    <x:row r="612" ht="61" customHeight="1">
      <x:c r="A612" s="10" t="str">
        <x:v>A8.1</x:v>
      </x:c>
      <x:c r="B612" s="10" t="str">
        <x:v>A8</x:v>
      </x:c>
      <x:c r="C612" s="11" t="str">
        <x:v>Помещение</x:v>
      </x:c>
      <x:c r="D612" s="11" t="str">
        <x:v>Источник бесперебойного питания</x:v>
      </x:c>
      <x:c r="E612" s="11" t="str">
        <x:v>Онлайн ИБП 300kVA. Активная мощность ≥250kW</x:v>
      </x:c>
      <x:c r="F612" s="14" t="n">
        <x:v>1</x:v>
      </x:c>
      <x:c r="G612" s="3" t="str">
        <x:v>шт</x:v>
      </x:c>
      <x:c r="H612" s="15" t="n">
        <x:v>100000</x:v>
      </x:c>
      <x:c r="I612" s="15" t="n">
        <x:v>210000</x:v>
      </x:c>
      <x:c r="J612" s="16" t="n">
        <x:f>IF(AND(ISNUMBER(F612),ISNUMBER(H612)),F612*H612,"")</x:f>
        <x:v>100000</x:v>
      </x:c>
      <x:c r="K612" s="16" t="n">
        <x:f>IF(AND(ISNUMBER(F612),ISNUMBER(I612)),F612*I612,"")</x:f>
        <x:v>210000</x:v>
      </x:c>
      <x:c r="L612" s="11" t="str">
        <x:v>Купить</x:v>
      </x:c>
      <x:c r="M612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612" s="11" t="str">
        <x:v>Бюджетная оценка на 03.10.2026. Источник подтверждает характеристики, а не цену.</x:v>
      </x:c>
      <x:c r="O612" s="11" t="str">
        <x:f>IF(C612="Опционально","Вне итога",IF(AND(ISNUMBER(F612),ISNUMBER(H612),ISNUMBER(I612),F612&gt;0,H612&gt;=0,I612&gt;=H612),"Цена учтена","Уточнить цену/количество"))</x:f>
        <x:v>Цена учтена</x:v>
      </x:c>
      <x:c r="P612" s="10"/>
      <x:c r="Q612" s="18" t="str">
        <x:v>Бюджетная оценка автора</x:v>
      </x:c>
      <x:c r="R612" s="18" t="str"/>
    </x:row>
    <x:row r="613" ht="61" customHeight="1">
      <x:c r="A613" s="10" t="str">
        <x:v>A8.1</x:v>
      </x:c>
      <x:c r="B613" s="10" t="str">
        <x:v>A8</x:v>
      </x:c>
      <x:c r="C613" s="11" t="str">
        <x:v>Помещение</x:v>
      </x:c>
      <x:c r="D613" s="11" t="str">
        <x:v>Батареи и шкаф батарей</x:v>
      </x:c>
      <x:c r="E613" s="11" t="str">
        <x:v>Внешний комплект, 5–10 минут при нагрузке 200kW</x:v>
      </x:c>
      <x:c r="F613" s="14" t="n">
        <x:v>1</x:v>
      </x:c>
      <x:c r="G613" s="3" t="str">
        <x:v>к-т</x:v>
      </x:c>
      <x:c r="H613" s="15" t="n">
        <x:v>70000</x:v>
      </x:c>
      <x:c r="I613" s="15" t="n">
        <x:v>170000</x:v>
      </x:c>
      <x:c r="J613" s="16" t="n">
        <x:f>IF(AND(ISNUMBER(F613),ISNUMBER(H613)),F613*H613,"")</x:f>
        <x:v>70000</x:v>
      </x:c>
      <x:c r="K613" s="16" t="n">
        <x:f>IF(AND(ISNUMBER(F613),ISNUMBER(I613)),F613*I613,"")</x:f>
        <x:v>170000</x:v>
      </x:c>
      <x:c r="L613" s="11" t="str">
        <x:v>Купить</x:v>
      </x:c>
      <x:c r="M613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613" s="11" t="str">
        <x:v>Бюджетная оценка на 03.10.2026. Источник подтверждает характеристики, а не цену.</x:v>
      </x:c>
      <x:c r="O613" s="11" t="str">
        <x:f>IF(C613="Опционально","Вне итога",IF(AND(ISNUMBER(F613),ISNUMBER(H613),ISNUMBER(I613),F613&gt;0,H613&gt;=0,I613&gt;=H613),"Цена учтена","Уточнить цену/количество"))</x:f>
        <x:v>Цена учтена</x:v>
      </x:c>
      <x:c r="P613" s="10"/>
      <x:c r="Q613" s="18" t="str">
        <x:v>Бюджетная оценка автора</x:v>
      </x:c>
      <x:c r="R613" s="18" t="str"/>
    </x:row>
    <x:row r="614" ht="44" customHeight="1">
      <x:c r="A614" s="10" t="str">
        <x:v>A8.1</x:v>
      </x:c>
      <x:c r="B614" s="10" t="str">
        <x:v>A8</x:v>
      </x:c>
      <x:c r="C614" s="11" t="str">
        <x:v>Помещение</x:v>
      </x:c>
      <x:c r="D614" s="11" t="str">
        <x:v>Сервисный обход ИБП</x:v>
      </x:c>
      <x:c r="E614" s="11" t="str">
        <x:v>Внешний maintenance bypass и кабели подключения</x:v>
      </x:c>
      <x:c r="F614" s="14" t="n">
        <x:v>1</x:v>
      </x:c>
      <x:c r="G614" s="3" t="str">
        <x:v>к-т</x:v>
      </x:c>
      <x:c r="H614" s="15" t="n">
        <x:v>1000</x:v>
      </x:c>
      <x:c r="I614" s="15" t="n">
        <x:v>4000</x:v>
      </x:c>
      <x:c r="J614" s="16" t="n">
        <x:f>IF(AND(ISNUMBER(F614),ISNUMBER(H614)),F614*H614,"")</x:f>
        <x:v>1000</x:v>
      </x:c>
      <x:c r="K614" s="16" t="n">
        <x:f>IF(AND(ISNUMBER(F614),ISNUMBER(I614)),F614*I614,"")</x:f>
        <x:v>4000</x:v>
      </x:c>
      <x:c r="L614" s="11" t="str">
        <x:v>Купить</x:v>
      </x:c>
      <x:c r="M614" s="11" t="str">
        <x:v>Позволяет обслуживать ИБП. Тип подключения согласует электрик.</x:v>
      </x:c>
      <x:c r="N614" s="11" t="str">
        <x:v>Бюджетная оценка на 03.10.2026. Источник подтверждает характеристики, а не цену.</x:v>
      </x:c>
      <x:c r="O614" s="11" t="str">
        <x:f>IF(C614="Опционально","Вне итога",IF(AND(ISNUMBER(F614),ISNUMBER(H614),ISNUMBER(I614),F614&gt;0,H614&gt;=0,I614&gt;=H614),"Цена учтена","Уточнить цену/количество"))</x:f>
        <x:v>Цена учтена</x:v>
      </x:c>
      <x:c r="P614" s="10"/>
      <x:c r="Q614" s="18" t="str">
        <x:v>Бюджетная оценка автора</x:v>
      </x:c>
      <x:c r="R614" s="18" t="str"/>
    </x:row>
    <x:row r="615" ht="44" customHeight="1">
      <x:c r="A615" s="10" t="str">
        <x:v>A8.1</x:v>
      </x:c>
      <x:c r="B615" s="10" t="str">
        <x:v>A8</x:v>
      </x:c>
      <x:c r="C615" s="11" t="str">
        <x:v>Помещение</x:v>
      </x:c>
      <x:c r="D615" s="11" t="str">
        <x:v>Распределители питания в стойках</x:v>
      </x:c>
      <x:c r="E615" s="11" t="str">
        <x:v>2 PDU на стойку. Для &gt;8kW: 3-фазные 400V 32/63A, выходы C19 по OEM</x:v>
      </x:c>
      <x:c r="F615" s="14" t="n">
        <x:v>2</x:v>
      </x:c>
      <x:c r="G615" s="3" t="str">
        <x:v>шт</x:v>
      </x:c>
      <x:c r="H615" s="15" t="n">
        <x:v>350</x:v>
      </x:c>
      <x:c r="I615" s="15" t="n">
        <x:v>1500</x:v>
      </x:c>
      <x:c r="J615" s="16" t="n">
        <x:f>IF(AND(ISNUMBER(F615),ISNUMBER(H615)),F615*H615,"")</x:f>
        <x:v>700</x:v>
      </x:c>
      <x:c r="K615" s="16" t="n">
        <x:f>IF(AND(ISNUMBER(F615),ISNUMBER(I615)),F615*I615,"")</x:f>
        <x:v>3000</x:v>
      </x:c>
      <x:c r="L615" s="11" t="str">
        <x:v>Купить</x:v>
      </x:c>
      <x:c r="M615" s="11" t="str">
        <x:v>Число и номинал розеток уточнить по комплекту шнуров. Два PDU от одного ИБП не образуют независимые электровводы.</x:v>
      </x:c>
      <x:c r="N615" s="11" t="str">
        <x:v>Бюджетная оценка на 03.10.2026. Источник подтверждает характеристики, а не цену.</x:v>
      </x:c>
      <x:c r="O615" s="11" t="str">
        <x:f>IF(C615="Опционально","Вне итога",IF(AND(ISNUMBER(F615),ISNUMBER(H615),ISNUMBER(I615),F615&gt;0,H615&gt;=0,I615&gt;=H615),"Цена учтена","Уточнить цену/количество"))</x:f>
        <x:v>Цена учтена</x:v>
      </x:c>
      <x:c r="P615" s="10"/>
      <x:c r="Q615" s="18" t="str">
        <x:v>Бюджетная оценка автора</x:v>
      </x:c>
      <x:c r="R615" s="18" t="str"/>
    </x:row>
    <x:row r="616" ht="44" customHeight="1">
      <x:c r="A616" s="10" t="str">
        <x:v>A8.1</x:v>
      </x:c>
      <x:c r="B616" s="10" t="str">
        <x:v>A8</x:v>
      </x:c>
      <x:c r="C616" s="11" t="str">
        <x:v>Помещение</x:v>
      </x:c>
      <x:c r="D616" s="11" t="str">
        <x:v>Электрощит помещения</x:v>
      </x:c>
      <x:c r="E616" s="11" t="str">
        <x:v>Вводной выключатель, отдельные линии IT и охлаждения, УЗИП, учёт, защитные устройства</x:v>
      </x:c>
      <x:c r="F616" s="14" t="n">
        <x:v>1</x:v>
      </x:c>
      <x:c r="G616" s="3" t="str">
        <x:v>к-т</x:v>
      </x:c>
      <x:c r="H616" s="15" t="n">
        <x:v>10000</x:v>
      </x:c>
      <x:c r="I616" s="15" t="n">
        <x:v>30000</x:v>
      </x:c>
      <x:c r="J616" s="16" t="n">
        <x:f>IF(AND(ISNUMBER(F616),ISNUMBER(H616)),F616*H616,"")</x:f>
        <x:v>10000</x:v>
      </x:c>
      <x:c r="K616" s="16" t="n">
        <x:f>IF(AND(ISNUMBER(F616),ISNUMBER(I616)),F616*I616,"")</x:f>
        <x:v>30000</x:v>
      </x:c>
      <x:c r="L616" s="11" t="str">
        <x:v>Купить</x:v>
      </x:c>
      <x:c r="M616" s="11" t="str">
        <x:v>Номиналы, селективность, УЗО и сечения определяются проектом. В цену включена комплектация щита.</x:v>
      </x:c>
      <x:c r="N616" s="11" t="str">
        <x:v>Бюджетная оценка на 03.10.2026. Источник подтверждает характеристики, а не цену.</x:v>
      </x:c>
      <x:c r="O616" s="11" t="str">
        <x:f>IF(C616="Опционально","Вне итога",IF(AND(ISNUMBER(F616),ISNUMBER(H616),ISNUMBER(I616),F616&gt;0,H616&gt;=0,I616&gt;=H616),"Цена учтена","Уточнить цену/количество"))</x:f>
        <x:v>Цена учтена</x:v>
      </x:c>
      <x:c r="P616" s="10"/>
      <x:c r="Q616" s="18" t="str">
        <x:v>Бюджетная оценка автора</x:v>
      </x:c>
      <x:c r="R616" s="18" t="str"/>
    </x:row>
    <x:row r="617" ht="44" customHeight="1">
      <x:c r="A617" s="10" t="str">
        <x:v>A8.1</x:v>
      </x:c>
      <x:c r="B617" s="10" t="str">
        <x:v>A8</x:v>
      </x:c>
      <x:c r="C617" s="11" t="str">
        <x:v>Помещение</x:v>
      </x:c>
      <x:c r="D617" s="11" t="str">
        <x:v>Силовой кабель и прокладка до комнаты</x:v>
      </x:c>
      <x:c r="E617" s="11" t="str">
        <x:v>Кабель, лоток, вводы и крепления. Сечение по расчёту</x:v>
      </x:c>
      <x:c r="F617" s="14" t="n">
        <x:v>30</x:v>
      </x:c>
      <x:c r="G617" s="3" t="str">
        <x:v>м</x:v>
      </x:c>
      <x:c r="H617" s="15" t="n">
        <x:v>140</x:v>
      </x:c>
      <x:c r="I617" s="15" t="n">
        <x:v>350</x:v>
      </x:c>
      <x:c r="J617" s="16" t="n">
        <x:f>IF(AND(ISNUMBER(F617),ISNUMBER(H617)),F617*H617,"")</x:f>
        <x:v>4200</x:v>
      </x:c>
      <x:c r="K617" s="16" t="n">
        <x:f>IF(AND(ISNUMBER(F617),ISNUMBER(I617)),F617*I617,"")</x:f>
        <x:v>10500</x:v>
      </x:c>
      <x:c r="L617" s="11" t="str">
        <x:v>Купить</x:v>
      </x:c>
      <x:c r="M617" s="11" t="str">
        <x:v>Исходная трасса 30 м. Меняется после обмера. Не является готовым выбором сечения кабеля.</x:v>
      </x:c>
      <x:c r="N617" s="11" t="str">
        <x:v>Бюджетная оценка на 03.10.2026. Источник подтверждает характеристики, а не цену.</x:v>
      </x:c>
      <x:c r="O617" s="11" t="str">
        <x:f>IF(C617="Опционально","Вне итога",IF(AND(ISNUMBER(F617),ISNUMBER(H617),ISNUMBER(I617),F617&gt;0,H617&gt;=0,I617&gt;=H617),"Цена учтена","Уточнить цену/количество"))</x:f>
        <x:v>Цена учтена</x:v>
      </x:c>
      <x:c r="P617" s="10"/>
      <x:c r="Q617" s="18" t="str">
        <x:v>Бюджетная оценка автора</x:v>
      </x:c>
      <x:c r="R617" s="18" t="str"/>
    </x:row>
    <x:row r="618" ht="44" customHeight="1">
      <x:c r="A618" s="10" t="str">
        <x:v>A8.1</x:v>
      </x:c>
      <x:c r="B618" s="10" t="str">
        <x:v>A8</x:v>
      </x:c>
      <x:c r="C618" s="11" t="str">
        <x:v>Помещение</x:v>
      </x:c>
      <x:c r="D618" s="11" t="str">
        <x:v>Внутренние силовые линии</x:v>
      </x:c>
      <x:c r="E618" s="11" t="str">
        <x:v>Кабели от щита до ИБП/PDU и оборудования охлаждения</x:v>
      </x:c>
      <x:c r="F618" s="14" t="n">
        <x:v>15</x:v>
      </x:c>
      <x:c r="G618" s="3" t="str">
        <x:v>м</x:v>
      </x:c>
      <x:c r="H618" s="15" t="n">
        <x:v>60</x:v>
      </x:c>
      <x:c r="I618" s="15" t="n">
        <x:v>160</x:v>
      </x:c>
      <x:c r="J618" s="16" t="n">
        <x:f>IF(AND(ISNUMBER(F618),ISNUMBER(H618)),F618*H618,"")</x:f>
        <x:v>900</x:v>
      </x:c>
      <x:c r="K618" s="16" t="n">
        <x:f>IF(AND(ISNUMBER(F618),ISNUMBER(I618)),F618*I618,"")</x:f>
        <x:v>2400</x:v>
      </x:c>
      <x:c r="L618" s="11" t="str">
        <x:v>Купить</x:v>
      </x:c>
      <x:c r="M618" s="11" t="str">
        <x:v>Исходные длины. Наконечники, разъёмы и крепёж учтены в строке расходников.</x:v>
      </x:c>
      <x:c r="N618" s="11" t="str">
        <x:v>Бюджетная оценка на 03.10.2026. Источник подтверждает характеристики, а не цену.</x:v>
      </x:c>
      <x:c r="O618" s="11" t="str">
        <x:f>IF(C618="Опционально","Вне итога",IF(AND(ISNUMBER(F618),ISNUMBER(H618),ISNUMBER(I618),F618&gt;0,H618&gt;=0,I618&gt;=H618),"Цена учтена","Уточнить цену/количество"))</x:f>
        <x:v>Цена учтена</x:v>
      </x:c>
      <x:c r="P618" s="10"/>
      <x:c r="Q618" s="18" t="str">
        <x:v>Бюджетная оценка автора</x:v>
      </x:c>
      <x:c r="R618" s="18" t="str"/>
    </x:row>
    <x:row r="619" ht="61" customHeight="1">
      <x:c r="A619" s="10" t="str">
        <x:v>A8.1</x:v>
      </x:c>
      <x:c r="B619" s="10" t="str">
        <x:v>A8</x:v>
      </x:c>
      <x:c r="C619" s="11" t="str">
        <x:v>Помещение</x:v>
      </x:c>
      <x:c r="D619" s="11" t="str">
        <x:v>Резерв на увеличение доступной мощности</x:v>
      </x:c>
      <x:c r="E619" s="11" t="str">
        <x:v>Техническое присоединение/изменение ввода, если существующей мощности не хватает</x:v>
      </x:c>
      <x:c r="F619" s="14" t="n">
        <x:v>1</x:v>
      </x:c>
      <x:c r="G619" s="3" t="str">
        <x:v>резерв</x:v>
      </x:c>
      <x:c r="H619" s="15" t="n">
        <x:v>0</x:v>
      </x:c>
      <x:c r="I619" s="15" t="n">
        <x:v>300000</x:v>
      </x:c>
      <x:c r="J619" s="16" t="n">
        <x:f>IF(AND(ISNUMBER(F619),ISNUMBER(H619)),F619*H619,"")</x:f>
        <x:v>0</x:v>
      </x:c>
      <x:c r="K619" s="16" t="n">
        <x:f>IF(AND(ISNUMBER(F619),ISNUMBER(I619)),F619*I619,"")</x:f>
        <x:v>300000</x:v>
      </x:c>
      <x:c r="L619" s="11" t="str">
        <x:v>Резерв</x:v>
      </x:c>
      <x:c r="M619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619" s="11" t="str">
        <x:v>Бюджетная оценка на 03.10.2026. Источник подтверждает характеристики, а не цену.</x:v>
      </x:c>
      <x:c r="O619" s="11" t="str">
        <x:f>IF(C619="Опционально","Вне итога",IF(AND(ISNUMBER(F619),ISNUMBER(H619),ISNUMBER(I619),F619&gt;0,H619&gt;=0,I619&gt;=H619),"Цена учтена","Уточнить цену/количество"))</x:f>
        <x:v>Цена учтена</x:v>
      </x:c>
      <x:c r="P619" s="10"/>
      <x:c r="Q619" s="18" t="str">
        <x:v>Бюджетная оценка автора</x:v>
      </x:c>
      <x:c r="R619" s="18" t="str"/>
    </x:row>
    <x:row r="620" ht="61" customHeight="1">
      <x:c r="A620" s="10" t="str">
        <x:v>A8.1</x:v>
      </x:c>
      <x:c r="B620" s="10" t="str">
        <x:v>A8</x:v>
      </x:c>
      <x:c r="C620" s="11" t="str">
        <x:v>Помещение</x:v>
      </x:c>
      <x:c r="D620" s="11" t="str">
        <x:v>Блок жидкостного охлаждения CDU</x:v>
      </x:c>
      <x:c r="E620" s="11" t="str">
        <x:v>Тепловая мощность ≥250kW, теплообменник, насосы, управление</x:v>
      </x:c>
      <x:c r="F620" s="14" t="n">
        <x:v>1</x:v>
      </x:c>
      <x:c r="G620" s="3" t="str">
        <x:v>к-т</x:v>
      </x:c>
      <x:c r="H620" s="15" t="n">
        <x:v>80000</x:v>
      </x:c>
      <x:c r="I620" s="15" t="n">
        <x:v>200000</x:v>
      </x:c>
      <x:c r="J620" s="16" t="n">
        <x:f>IF(AND(ISNUMBER(F620),ISNUMBER(H620)),F620*H620,"")</x:f>
        <x:v>80000</x:v>
      </x:c>
      <x:c r="K620" s="16" t="n">
        <x:f>IF(AND(ISNUMBER(F620),ISNUMBER(I620)),F620*I620,"")</x:f>
        <x:v>200000</x:v>
      </x:c>
      <x:c r="L620" s="11" t="str">
        <x:v>Купить</x:v>
      </x:c>
      <x:c r="M620" s="11" t="str">
        <x:v>Подбирается под расход, давление и теплоноситель серверного OEM. Включить основной и запасной насос, если требуются платформой.</x:v>
      </x:c>
      <x:c r="N620" s="11" t="str">
        <x:v>Бюджетная оценка на 03.10.2026. Источник подтверждает характеристики, а не цену.</x:v>
      </x:c>
      <x:c r="O620" s="11" t="str">
        <x:f>IF(C620="Опционально","Вне итога",IF(AND(ISNUMBER(F620),ISNUMBER(H620),ISNUMBER(I620),F620&gt;0,H620&gt;=0,I620&gt;=H620),"Цена учтена","Уточнить цену/количество"))</x:f>
        <x:v>Цена учтена</x:v>
      </x:c>
      <x:c r="P620" s="10"/>
      <x:c r="Q620" s="18" t="str">
        <x:v>Vertiv: блоки жидкостного охлаждения</x:v>
      </x:c>
      <x:c r="R620" s="18" t="str">
        <x:v>https://www.vertiv.com/fr-ca/products-catalog/thermal-management/high-density-solutions/vertiv-coolchip-cdu/</x:v>
      </x:c>
    </x:row>
    <x:row r="621" ht="44" customHeight="1">
      <x:c r="A621" s="10" t="str">
        <x:v>A8.1</x:v>
      </x:c>
      <x:c r="B621" s="10" t="str">
        <x:v>A8</x:v>
      </x:c>
      <x:c r="C621" s="11" t="str">
        <x:v>Помещение</x:v>
      </x:c>
      <x:c r="D621" s="11" t="str">
        <x:v>Наружный охладитель/чиллер</x:v>
      </x:c>
      <x:c r="E621" s="11" t="str">
        <x:v>Отвод ≥250kW при расчётной наружной температуре</x:v>
      </x:c>
      <x:c r="F621" s="14" t="n">
        <x:v>1</x:v>
      </x:c>
      <x:c r="G621" s="3" t="str">
        <x:v>к-т</x:v>
      </x:c>
      <x:c r="H621" s="15" t="n">
        <x:v>60000</x:v>
      </x:c>
      <x:c r="I621" s="15" t="n">
        <x:v>180000</x:v>
      </x:c>
      <x:c r="J621" s="16" t="n">
        <x:f>IF(AND(ISNUMBER(F621),ISNUMBER(H621)),F621*H621,"")</x:f>
        <x:v>60000</x:v>
      </x:c>
      <x:c r="K621" s="16" t="n">
        <x:f>IF(AND(ISNUMBER(F621),ISNUMBER(I621)),F621*I621,"")</x:f>
        <x:v>180000</x:v>
      </x:c>
      <x:c r="L621" s="11" t="str">
        <x:v>Купить</x:v>
      </x:c>
      <x:c r="M621" s="11" t="str">
        <x:v>Тепло из CDU должно уходить наружу. Для жаркой погоды может требоваться чиллер вместо сухого охладителя.</x:v>
      </x:c>
      <x:c r="N621" s="11" t="str">
        <x:v>Бюджетная оценка на 03.10.2026. Источник подтверждает характеристики, а не цену.</x:v>
      </x:c>
      <x:c r="O621" s="11" t="str">
        <x:f>IF(C621="Опционально","Вне итога",IF(AND(ISNUMBER(F621),ISNUMBER(H621),ISNUMBER(I621),F621&gt;0,H621&gt;=0,I621&gt;=H621),"Цена учтена","Уточнить цену/количество"))</x:f>
        <x:v>Цена учтена</x:v>
      </x:c>
      <x:c r="P621" s="10"/>
      <x:c r="Q621" s="18" t="str">
        <x:v>Бюджетная оценка автора</x:v>
      </x:c>
      <x:c r="R621" s="18" t="str"/>
    </x:row>
    <x:row r="622" ht="44" customHeight="1">
      <x:c r="A622" s="10" t="str">
        <x:v>A8.1</x:v>
      </x:c>
      <x:c r="B622" s="10" t="str">
        <x:v>A8</x:v>
      </x:c>
      <x:c r="C622" s="11" t="str">
        <x:v>Помещение</x:v>
      </x:c>
      <x:c r="D622" s="11" t="str">
        <x:v>Жидкостные трассы</x:v>
      </x:c>
      <x:c r="E622" s="11" t="str">
        <x:v>Подача и обратка, теплоизоляция, клапаны, фитинги</x:v>
      </x:c>
      <x:c r="F622" s="14" t="n">
        <x:v>40</x:v>
      </x:c>
      <x:c r="G622" s="3" t="str">
        <x:v>м</x:v>
      </x:c>
      <x:c r="H622" s="15" t="n">
        <x:v>60</x:v>
      </x:c>
      <x:c r="I622" s="15" t="n">
        <x:v>170</x:v>
      </x:c>
      <x:c r="J622" s="16" t="n">
        <x:f>IF(AND(ISNUMBER(F622),ISNUMBER(H622)),F622*H622,"")</x:f>
        <x:v>2400</x:v>
      </x:c>
      <x:c r="K622" s="16" t="n">
        <x:f>IF(AND(ISNUMBER(F622),ISNUMBER(I622)),F622*I622,"")</x:f>
        <x:v>6800</x:v>
      </x:c>
      <x:c r="L622" s="11" t="str">
        <x:v>Купить</x:v>
      </x:c>
      <x:c r="M622" s="11" t="str">
        <x:v>40 м суммарно для подачи и обратки. Материал, диаметр и разъёмы по OEM.</x:v>
      </x:c>
      <x:c r="N622" s="11" t="str">
        <x:v>Бюджетная оценка на 03.10.2026. Источник подтверждает характеристики, а не цену.</x:v>
      </x:c>
      <x:c r="O622" s="11" t="str">
        <x:f>IF(C622="Опционально","Вне итога",IF(AND(ISNUMBER(F622),ISNUMBER(H622),ISNUMBER(I622),F622&gt;0,H622&gt;=0,I622&gt;=H622),"Цена учтена","Уточнить цену/количество"))</x:f>
        <x:v>Цена учтена</x:v>
      </x:c>
      <x:c r="P622" s="10"/>
      <x:c r="Q622" s="18" t="str">
        <x:v>Бюджетная оценка автора</x:v>
      </x:c>
      <x:c r="R622" s="18" t="str"/>
    </x:row>
    <x:row r="623" ht="44" customHeight="1">
      <x:c r="A623" s="10" t="str">
        <x:v>A8.1</x:v>
      </x:c>
      <x:c r="B623" s="10" t="str">
        <x:v>A8</x:v>
      </x:c>
      <x:c r="C623" s="11" t="str">
        <x:v>Помещение</x:v>
      </x:c>
      <x:c r="D623" s="11" t="str">
        <x:v>Подключение серверов к CDU</x:v>
      </x:c>
      <x:c r="E623" s="11" t="str">
        <x:v>OEM шланги, быстроразъёмы, коллекторы, заглушки, поддон</x:v>
      </x:c>
      <x:c r="F623" s="14" t="n">
        <x:v>1</x:v>
      </x:c>
      <x:c r="G623" s="3" t="str">
        <x:v>к-т</x:v>
      </x:c>
      <x:c r="H623" s="15" t="n">
        <x:v>12000</x:v>
      </x:c>
      <x:c r="I623" s="15" t="n">
        <x:v>35000</x:v>
      </x:c>
      <x:c r="J623" s="16" t="n">
        <x:f>IF(AND(ISNUMBER(F623),ISNUMBER(H623)),F623*H623,"")</x:f>
        <x:v>12000</x:v>
      </x:c>
      <x:c r="K623" s="16" t="n">
        <x:f>IF(AND(ISNUMBER(F623),ISNUMBER(I623)),F623*I623,"")</x:f>
        <x:v>35000</x:v>
      </x:c>
      <x:c r="L623" s="11" t="str">
        <x:v>Купить</x:v>
      </x:c>
      <x:c r="M623" s="11" t="str">
        <x:v>Внутренние холодные пластины входят в сервер. Внешние шланги и переходы здесь.</x:v>
      </x:c>
      <x:c r="N623" s="11" t="str">
        <x:v>Бюджетная оценка на 03.10.2026. Источник подтверждает характеристики, а не цену.</x:v>
      </x:c>
      <x:c r="O623" s="11" t="str">
        <x:f>IF(C623="Опционально","Вне итога",IF(AND(ISNUMBER(F623),ISNUMBER(H623),ISNUMBER(I623),F623&gt;0,H623&gt;=0,I623&gt;=H623),"Цена учтена","Уточнить цену/количество"))</x:f>
        <x:v>Цена учтена</x:v>
      </x:c>
      <x:c r="P623" s="10"/>
      <x:c r="Q623" s="18" t="str">
        <x:v>Бюджетная оценка автора</x:v>
      </x:c>
      <x:c r="R623" s="18" t="str"/>
    </x:row>
    <x:row r="624" ht="44" customHeight="1">
      <x:c r="A624" s="10" t="str">
        <x:v>A8.1</x:v>
      </x:c>
      <x:c r="B624" s="10" t="str">
        <x:v>A8</x:v>
      </x:c>
      <x:c r="C624" s="11" t="str">
        <x:v>Помещение</x:v>
      </x:c>
      <x:c r="D624" s="11" t="str">
        <x:v>Теплоноситель и фильтрация</x:v>
      </x:c>
      <x:c r="E624" s="11" t="str">
        <x:v>Первичная заправка, фильтр, контроль качества воды/состава</x:v>
      </x:c>
      <x:c r="F624" s="14" t="n">
        <x:v>1</x:v>
      </x:c>
      <x:c r="G624" s="3" t="str">
        <x:v>к-т</x:v>
      </x:c>
      <x:c r="H624" s="15" t="n">
        <x:v>3000</x:v>
      </x:c>
      <x:c r="I624" s="15" t="n">
        <x:v>10000</x:v>
      </x:c>
      <x:c r="J624" s="16" t="n">
        <x:f>IF(AND(ISNUMBER(F624),ISNUMBER(H624)),F624*H624,"")</x:f>
        <x:v>3000</x:v>
      </x:c>
      <x:c r="K624" s="16" t="n">
        <x:f>IF(AND(ISNUMBER(F624),ISNUMBER(I624)),F624*I624,"")</x:f>
        <x:v>10000</x:v>
      </x:c>
      <x:c r="L624" s="11" t="str">
        <x:v>Купить</x:v>
      </x:c>
      <x:c r="M624" s="11" t="str"/>
      <x:c r="N624" s="11" t="str">
        <x:v>Бюджетная оценка на 03.10.2026. Источник подтверждает характеристики, а не цену.</x:v>
      </x:c>
      <x:c r="O624" s="11" t="str">
        <x:f>IF(C624="Опционально","Вне итога",IF(AND(ISNUMBER(F624),ISNUMBER(H624),ISNUMBER(I624),F624&gt;0,H624&gt;=0,I624&gt;=H624),"Цена учтена","Уточнить цену/количество"))</x:f>
        <x:v>Цена учтена</x:v>
      </x:c>
      <x:c r="P624" s="10"/>
      <x:c r="Q624" s="18" t="str">
        <x:v>Бюджетная оценка автора</x:v>
      </x:c>
      <x:c r="R624" s="18" t="str"/>
    </x:row>
    <x:row r="625" ht="44" customHeight="1">
      <x:c r="A625" s="10" t="str">
        <x:v>A8.1</x:v>
      </x:c>
      <x:c r="B625" s="10" t="str">
        <x:v>A8</x:v>
      </x:c>
      <x:c r="C625" s="11" t="str">
        <x:v>Помещение</x:v>
      </x:c>
      <x:c r="D625" s="11" t="str">
        <x:v>Контроль утечек</x:v>
      </x:c>
      <x:c r="E625" s="11" t="str">
        <x:v>Датчики и кабель обнаружения воды у сервера, CDU и трассы</x:v>
      </x:c>
      <x:c r="F625" s="14" t="n">
        <x:v>1</x:v>
      </x:c>
      <x:c r="G625" s="3" t="str">
        <x:v>к-т</x:v>
      </x:c>
      <x:c r="H625" s="15" t="n">
        <x:v>400</x:v>
      </x:c>
      <x:c r="I625" s="15" t="n">
        <x:v>2500</x:v>
      </x:c>
      <x:c r="J625" s="16" t="n">
        <x:f>IF(AND(ISNUMBER(F625),ISNUMBER(H625)),F625*H625,"")</x:f>
        <x:v>400</x:v>
      </x:c>
      <x:c r="K625" s="16" t="n">
        <x:f>IF(AND(ISNUMBER(F625),ISNUMBER(I625)),F625*I625,"")</x:f>
        <x:v>2500</x:v>
      </x:c>
      <x:c r="L625" s="11" t="str">
        <x:v>Купить</x:v>
      </x:c>
      <x:c r="M625" s="11" t="str"/>
      <x:c r="N625" s="11" t="str">
        <x:v>Бюджетная оценка на 03.10.2026. Источник подтверждает характеристики, а не цену.</x:v>
      </x:c>
      <x:c r="O625" s="11" t="str">
        <x:f>IF(C625="Опционально","Вне итога",IF(AND(ISNUMBER(F625),ISNUMBER(H625),ISNUMBER(I625),F625&gt;0,H625&gt;=0,I625&gt;=H625),"Цена учтена","Уточнить цену/количество"))</x:f>
        <x:v>Цена учтена</x:v>
      </x:c>
      <x:c r="P625" s="10"/>
      <x:c r="Q625" s="18" t="str">
        <x:v>Бюджетная оценка автора</x:v>
      </x:c>
      <x:c r="R625" s="18" t="str"/>
    </x:row>
    <x:row r="626" ht="44" customHeight="1">
      <x:c r="A626" s="10" t="str">
        <x:v>A8.1</x:v>
      </x:c>
      <x:c r="B626" s="10" t="str">
        <x:v>A8</x:v>
      </x:c>
      <x:c r="C626" s="11" t="str">
        <x:v>Помещение</x:v>
      </x:c>
      <x:c r="D626" s="11" t="str">
        <x:v>Охлаждение воздуха в комнате</x:v>
      </x:c>
      <x:c r="E626" s="11" t="str">
        <x:v>24/7, полезная холодопроизводительность ≥40kW</x:v>
      </x:c>
      <x:c r="F626" s="14" t="n">
        <x:v>1</x:v>
      </x:c>
      <x:c r="G626" s="3" t="str">
        <x:v>к-т</x:v>
      </x:c>
      <x:c r="H626" s="15" t="n">
        <x:v>14000</x:v>
      </x:c>
      <x:c r="I626" s="15" t="n">
        <x:v>34000</x:v>
      </x:c>
      <x:c r="J626" s="16" t="n">
        <x:f>IF(AND(ISNUMBER(F626),ISNUMBER(H626)),F626*H626,"")</x:f>
        <x:v>14000</x:v>
      </x:c>
      <x:c r="K626" s="16" t="n">
        <x:f>IF(AND(ISNUMBER(F626),ISNUMBER(I626)),F626*I626,"")</x:f>
        <x:v>34000</x:v>
      </x:c>
      <x:c r="L626" s="11" t="str">
        <x:v>Купить</x:v>
      </x:c>
      <x:c r="M626" s="11" t="str">
        <x:v>Отводит тепло сети, NAS и ту часть серверного тепла, которая остаётся в воздухе. Уточнить долю у OEM.</x:v>
      </x:c>
      <x:c r="N626" s="11" t="str">
        <x:v>Бюджетная оценка на 03.10.2026. Источник подтверждает характеристики, а не цену.</x:v>
      </x:c>
      <x:c r="O626" s="11" t="str">
        <x:f>IF(C626="Опционально","Вне итога",IF(AND(ISNUMBER(F626),ISNUMBER(H626),ISNUMBER(I626),F626&gt;0,H626&gt;=0,I626&gt;=H626),"Цена учтена","Уточнить цену/количество"))</x:f>
        <x:v>Цена учтена</x:v>
      </x:c>
      <x:c r="P626" s="10"/>
      <x:c r="Q626" s="18" t="str">
        <x:v>Бюджетная оценка автора</x:v>
      </x:c>
      <x:c r="R626" s="18" t="str"/>
    </x:row>
    <x:row r="627" ht="44" customHeight="1">
      <x:c r="A627" s="10" t="str">
        <x:v>A8.1</x:v>
      </x:c>
      <x:c r="B627" s="10" t="str">
        <x:v>A8</x:v>
      </x:c>
      <x:c r="C627" s="11" t="str">
        <x:v>Помещение</x:v>
      </x:c>
      <x:c r="D627" s="11" t="str">
        <x:v>Монтаж и пуск жидкостного контура</x:v>
      </x:c>
      <x:c r="E627" s="11" t="str">
        <x:v>Опрессовка, промывка, заправка, настройка CDU/чиллера</x:v>
      </x:c>
      <x:c r="F627" s="14" t="n">
        <x:v>1</x:v>
      </x:c>
      <x:c r="G627" s="3" t="str">
        <x:v>усл</x:v>
      </x:c>
      <x:c r="H627" s="15" t="n">
        <x:v>20000</x:v>
      </x:c>
      <x:c r="I627" s="15" t="n">
        <x:v>65000</x:v>
      </x:c>
      <x:c r="J627" s="16" t="n">
        <x:f>IF(AND(ISNUMBER(F627),ISNUMBER(H627)),F627*H627,"")</x:f>
        <x:v>20000</x:v>
      </x:c>
      <x:c r="K627" s="16" t="n">
        <x:f>IF(AND(ISNUMBER(F627),ISNUMBER(I627)),F627*I627,"")</x:f>
        <x:v>65000</x:v>
      </x:c>
      <x:c r="L627" s="11" t="str">
        <x:v>Купить</x:v>
      </x:c>
      <x:c r="M627" s="11" t="str"/>
      <x:c r="N627" s="11" t="str">
        <x:v>Бюджетная оценка на 03.10.2026. Источник подтверждает характеристики, а не цену.</x:v>
      </x:c>
      <x:c r="O627" s="11" t="str">
        <x:f>IF(C627="Опционально","Вне итога",IF(AND(ISNUMBER(F627),ISNUMBER(H627),ISNUMBER(I627),F627&gt;0,H627&gt;=0,I627&gt;=H627),"Цена учтена","Уточнить цену/количество"))</x:f>
        <x:v>Цена учтена</x:v>
      </x:c>
      <x:c r="P627" s="10"/>
      <x:c r="Q627" s="18" t="str">
        <x:v>Бюджетная оценка автора</x:v>
      </x:c>
      <x:c r="R627" s="18" t="str"/>
    </x:row>
    <x:row r="628" ht="44" customHeight="1">
      <x:c r="A628" s="10" t="str">
        <x:v>A8.1</x:v>
      </x:c>
      <x:c r="B628" s="10" t="str">
        <x:v>A8</x:v>
      </x:c>
      <x:c r="C628" s="11" t="str">
        <x:v>Помещение</x:v>
      </x:c>
      <x:c r="D628" s="11" t="str">
        <x:v>Вентиляция и уплотнение вводов</x:v>
      </x:c>
      <x:c r="E628" s="11" t="str">
        <x:v>Регулируемая вентиляция, решётки/фильтры, герметизация проходок</x:v>
      </x:c>
      <x:c r="F628" s="14" t="n">
        <x:v>1</x:v>
      </x:c>
      <x:c r="G628" s="3" t="str">
        <x:v>к-т</x:v>
      </x:c>
      <x:c r="H628" s="15" t="n">
        <x:v>800</x:v>
      </x:c>
      <x:c r="I628" s="15" t="n">
        <x:v>3500</x:v>
      </x:c>
      <x:c r="J628" s="16" t="n">
        <x:f>IF(AND(ISNUMBER(F628),ISNUMBER(H628)),F628*H628,"")</x:f>
        <x:v>800</x:v>
      </x:c>
      <x:c r="K628" s="16" t="n">
        <x:f>IF(AND(ISNUMBER(F628),ISNUMBER(I628)),F628*I628,"")</x:f>
        <x:v>3500</x:v>
      </x:c>
      <x:c r="L628" s="11" t="str">
        <x:v>Купить</x:v>
      </x:c>
      <x:c r="M628" s="11" t="str">
        <x:v>Кондиционер не обеспечивает приток воздуха сам по себе. Решение согласуется с расчётом охлаждения.</x:v>
      </x:c>
      <x:c r="N628" s="11" t="str">
        <x:v>Бюджетная оценка на 03.10.2026. Источник подтверждает характеристики, а не цену.</x:v>
      </x:c>
      <x:c r="O628" s="11" t="str">
        <x:f>IF(C628="Опционально","Вне итога",IF(AND(ISNUMBER(F628),ISNUMBER(H628),ISNUMBER(I628),F628&gt;0,H628&gt;=0,I628&gt;=H628),"Цена учтена","Уточнить цену/количество"))</x:f>
        <x:v>Цена учтена</x:v>
      </x:c>
      <x:c r="P628" s="10"/>
      <x:c r="Q628" s="18" t="str">
        <x:v>Бюджетная оценка автора</x:v>
      </x:c>
      <x:c r="R628" s="18" t="str"/>
    </x:row>
    <x:row r="629" ht="44" customHeight="1">
      <x:c r="A629" s="10" t="str">
        <x:v>A8.1</x:v>
      </x:c>
      <x:c r="B629" s="10" t="str">
        <x:v>A8</x:v>
      </x:c>
      <x:c r="C629" s="11" t="str">
        <x:v>Помещение</x:v>
      </x:c>
      <x:c r="D629" s="11" t="str">
        <x:v>Пожарная сигнализация</x:v>
      </x:c>
      <x:c r="E629" s="11" t="str">
        <x:v>Датчик дыма, подключение к существующей системе или автономный комплект</x:v>
      </x:c>
      <x:c r="F629" s="14" t="n">
        <x:v>1</x:v>
      </x:c>
      <x:c r="G629" s="3" t="str">
        <x:v>к-т</x:v>
      </x:c>
      <x:c r="H629" s="15" t="n">
        <x:v>150</x:v>
      </x:c>
      <x:c r="I629" s="15" t="n">
        <x:v>700</x:v>
      </x:c>
      <x:c r="J629" s="16" t="n">
        <x:f>IF(AND(ISNUMBER(F629),ISNUMBER(H629)),F629*H629,"")</x:f>
        <x:v>150</x:v>
      </x:c>
      <x:c r="K629" s="16" t="n">
        <x:f>IF(AND(ISNUMBER(F629),ISNUMBER(I629)),F629*I629,"")</x:f>
        <x:v>700</x:v>
      </x:c>
      <x:c r="L629" s="11" t="str">
        <x:v>Купить</x:v>
      </x:c>
      <x:c r="M629" s="11" t="str"/>
      <x:c r="N629" s="11" t="str">
        <x:v>Бюджетная оценка на 03.10.2026. Источник подтверждает характеристики, а не цену.</x:v>
      </x:c>
      <x:c r="O629" s="11" t="str">
        <x:f>IF(C629="Опционально","Вне итога",IF(AND(ISNUMBER(F629),ISNUMBER(H629),ISNUMBER(I629),F629&gt;0,H629&gt;=0,I629&gt;=H629),"Цена учтена","Уточнить цену/количество"))</x:f>
        <x:v>Цена учтена</x:v>
      </x:c>
      <x:c r="P629" s="10"/>
      <x:c r="Q629" s="18" t="str">
        <x:v>Бюджетная оценка автора</x:v>
      </x:c>
      <x:c r="R629" s="18" t="str"/>
    </x:row>
    <x:row r="630" ht="44" customHeight="1">
      <x:c r="A630" s="10" t="str">
        <x:v>A8.1</x:v>
      </x:c>
      <x:c r="B630" s="10" t="str">
        <x:v>A8</x:v>
      </x:c>
      <x:c r="C630" s="11" t="str">
        <x:v>Помещение</x:v>
      </x:c>
      <x:c r="D630" s="11" t="str">
        <x:v>Огнетушители и обозначения</x:v>
      </x:c>
      <x:c r="E630" s="11" t="str">
        <x:v>2 подходящих для электрооборудования огнетушителя, указатели</x:v>
      </x:c>
      <x:c r="F630" s="14" t="n">
        <x:v>1</x:v>
      </x:c>
      <x:c r="G630" s="3" t="str">
        <x:v>к-т</x:v>
      </x:c>
      <x:c r="H630" s="15" t="n">
        <x:v>140</x:v>
      </x:c>
      <x:c r="I630" s="15" t="n">
        <x:v>400</x:v>
      </x:c>
      <x:c r="J630" s="16" t="n">
        <x:f>IF(AND(ISNUMBER(F630),ISNUMBER(H630)),F630*H630,"")</x:f>
        <x:v>140</x:v>
      </x:c>
      <x:c r="K630" s="16" t="n">
        <x:f>IF(AND(ISNUMBER(F630),ISNUMBER(I630)),F630*I630,"")</x:f>
        <x:v>400</x:v>
      </x:c>
      <x:c r="L630" s="11" t="str">
        <x:v>Купить</x:v>
      </x:c>
      <x:c r="M630" s="11" t="str">
        <x:v>Тип и размещение определяет местный проект помещения.</x:v>
      </x:c>
      <x:c r="N630" s="11" t="str">
        <x:v>Бюджетная оценка на 03.10.2026. Источник подтверждает характеристики, а не цену.</x:v>
      </x:c>
      <x:c r="O630" s="11" t="str">
        <x:f>IF(C630="Опционально","Вне итога",IF(AND(ISNUMBER(F630),ISNUMBER(H630),ISNUMBER(I630),F630&gt;0,H630&gt;=0,I630&gt;=H630),"Цена учтена","Уточнить цену/количество"))</x:f>
        <x:v>Цена учтена</x:v>
      </x:c>
      <x:c r="P630" s="10"/>
      <x:c r="Q630" s="18" t="str">
        <x:v>Бюджетная оценка автора</x:v>
      </x:c>
      <x:c r="R630" s="18" t="str"/>
    </x:row>
    <x:row r="631" ht="44" customHeight="1">
      <x:c r="A631" s="10" t="str">
        <x:v>A8.1</x:v>
      </x:c>
      <x:c r="B631" s="10" t="str">
        <x:v>A8</x:v>
      </x:c>
      <x:c r="C631" s="11" t="str">
        <x:v>Помещение</x:v>
      </x:c>
      <x:c r="D631" s="11" t="str">
        <x:v>Контроль температуры и влажности</x:v>
      </x:c>
      <x:c r="E631" s="11" t="str">
        <x:v>Сетевой датчик с 2–4 внешними зондами и уведомлением</x:v>
      </x:c>
      <x:c r="F631" s="14" t="n">
        <x:v>1</x:v>
      </x:c>
      <x:c r="G631" s="3" t="str">
        <x:v>к-т</x:v>
      </x:c>
      <x:c r="H631" s="15" t="n">
        <x:v>150</x:v>
      </x:c>
      <x:c r="I631" s="15" t="n">
        <x:v>600</x:v>
      </x:c>
      <x:c r="J631" s="16" t="n">
        <x:f>IF(AND(ISNUMBER(F631),ISNUMBER(H631)),F631*H631,"")</x:f>
        <x:v>150</x:v>
      </x:c>
      <x:c r="K631" s="16" t="n">
        <x:f>IF(AND(ISNUMBER(F631),ISNUMBER(I631)),F631*I631,"")</x:f>
        <x:v>600</x:v>
      </x:c>
      <x:c r="L631" s="11" t="str">
        <x:v>Купить</x:v>
      </x:c>
      <x:c r="M631" s="11" t="str">
        <x:v>Настроить аварийное завершение работы при перегреве/сбое охлаждения.</x:v>
      </x:c>
      <x:c r="N631" s="11" t="str">
        <x:v>Бюджетная оценка на 03.10.2026. Источник подтверждает характеристики, а не цену.</x:v>
      </x:c>
      <x:c r="O631" s="11" t="str">
        <x:f>IF(C631="Опционально","Вне итога",IF(AND(ISNUMBER(F631),ISNUMBER(H631),ISNUMBER(I631),F631&gt;0,H631&gt;=0,I631&gt;=H631),"Цена учтена","Уточнить цену/количество"))</x:f>
        <x:v>Цена учтена</x:v>
      </x:c>
      <x:c r="P631" s="10"/>
      <x:c r="Q631" s="18" t="str">
        <x:v>Бюджетная оценка автора</x:v>
      </x:c>
      <x:c r="R631" s="18" t="str"/>
    </x:row>
    <x:row r="632" ht="44" customHeight="1">
      <x:c r="A632" s="10" t="str">
        <x:v>A8.1</x:v>
      </x:c>
      <x:c r="B632" s="10" t="str">
        <x:v>A8</x:v>
      </x:c>
      <x:c r="C632" s="11" t="str">
        <x:v>Помещение</x:v>
      </x:c>
      <x:c r="D632" s="11" t="str">
        <x:v>Крепёж и мелкие расходники</x:v>
      </x:c>
      <x:c r="E632" s="11" t="str">
        <x:v>Наконечники, клеммы, маркировка, стяжки-липучки, вводы, запас кабеля</x:v>
      </x:c>
      <x:c r="F632" s="14" t="n">
        <x:v>1</x:v>
      </x:c>
      <x:c r="G632" s="3" t="str">
        <x:v>к-т</x:v>
      </x:c>
      <x:c r="H632" s="15" t="n">
        <x:v>500</x:v>
      </x:c>
      <x:c r="I632" s="15" t="n">
        <x:v>1800</x:v>
      </x:c>
      <x:c r="J632" s="16" t="n">
        <x:f>IF(AND(ISNUMBER(F632),ISNUMBER(H632)),F632*H632,"")</x:f>
        <x:v>500</x:v>
      </x:c>
      <x:c r="K632" s="16" t="n">
        <x:f>IF(AND(ISNUMBER(F632),ISNUMBER(I632)),F632*I632,"")</x:f>
        <x:v>1800</x:v>
      </x:c>
      <x:c r="L632" s="11" t="str">
        <x:v>Купить</x:v>
      </x:c>
      <x:c r="M632" s="11" t="str"/>
      <x:c r="N632" s="11" t="str">
        <x:v>Бюджетная оценка на 03.10.2026. Источник подтверждает характеристики, а не цену.</x:v>
      </x:c>
      <x:c r="O632" s="11" t="str">
        <x:f>IF(C632="Опционально","Вне итога",IF(AND(ISNUMBER(F632),ISNUMBER(H632),ISNUMBER(I632),F632&gt;0,H632&gt;=0,I632&gt;=H632),"Цена учтена","Уточнить цену/количество"))</x:f>
        <x:v>Цена учтена</x:v>
      </x:c>
      <x:c r="P632" s="10"/>
      <x:c r="Q632" s="18" t="str">
        <x:v>Бюджетная оценка автора</x:v>
      </x:c>
      <x:c r="R632" s="18" t="str"/>
    </x:row>
    <x:row r="633" ht="44" customHeight="1">
      <x:c r="A633" s="10" t="str">
        <x:v>A8.1</x:v>
      </x:c>
      <x:c r="B633" s="10" t="str">
        <x:v>A8</x:v>
      </x:c>
      <x:c r="C633" s="11" t="str">
        <x:v>Помещение</x:v>
      </x:c>
      <x:c r="D633" s="11" t="str">
        <x:v>Монтаж и измерения электрики</x:v>
      </x:c>
      <x:c r="E633" s="11" t="str">
        <x:v>Монтаж, проверка защит, заземления и нагрузочный тест</x:v>
      </x:c>
      <x:c r="F633" s="14" t="n">
        <x:v>1</x:v>
      </x:c>
      <x:c r="G633" s="3" t="str">
        <x:v>усл</x:v>
      </x:c>
      <x:c r="H633" s="15" t="n">
        <x:v>15000</x:v>
      </x:c>
      <x:c r="I633" s="15" t="n">
        <x:v>45000</x:v>
      </x:c>
      <x:c r="J633" s="16" t="n">
        <x:f>IF(AND(ISNUMBER(F633),ISNUMBER(H633)),F633*H633,"")</x:f>
        <x:v>15000</x:v>
      </x:c>
      <x:c r="K633" s="16" t="n">
        <x:f>IF(AND(ISNUMBER(F633),ISNUMBER(I633)),F633*I633,"")</x:f>
        <x:v>45000</x:v>
      </x:c>
      <x:c r="L633" s="11" t="str">
        <x:v>Купить</x:v>
      </x:c>
      <x:c r="M633" s="11" t="str"/>
      <x:c r="N633" s="11" t="str">
        <x:v>Бюджетная оценка на 03.10.2026. Источник подтверждает характеристики, а не цену.</x:v>
      </x:c>
      <x:c r="O633" s="11" t="str">
        <x:f>IF(C633="Опционально","Вне итога",IF(AND(ISNUMBER(F633),ISNUMBER(H633),ISNUMBER(I633),F633&gt;0,H633&gt;=0,I633&gt;=H633),"Цена учтена","Уточнить цену/количество"))</x:f>
        <x:v>Цена учтена</x:v>
      </x:c>
      <x:c r="P633" s="10"/>
      <x:c r="Q633" s="18" t="str">
        <x:v>Бюджетная оценка автора</x:v>
      </x:c>
      <x:c r="R633" s="18" t="str"/>
    </x:row>
    <x:row r="634" ht="44" customHeight="1">
      <x:c r="A634" s="10" t="str">
        <x:v>A8.1</x:v>
      </x:c>
      <x:c r="B634" s="10" t="str">
        <x:v>A8</x:v>
      </x:c>
      <x:c r="C634" s="11" t="str">
        <x:v>Помещение</x:v>
      </x:c>
      <x:c r="D634" s="11" t="str">
        <x:v>Доставка, разгрузка и занос</x:v>
      </x:c>
      <x:c r="E634" s="11" t="str">
        <x:v>Транспорт, такелаж, страховка перевозки</x:v>
      </x:c>
      <x:c r="F634" s="14" t="n">
        <x:v>1</x:v>
      </x:c>
      <x:c r="G634" s="3" t="str">
        <x:v>усл</x:v>
      </x:c>
      <x:c r="H634" s="15" t="n">
        <x:v>15000</x:v>
      </x:c>
      <x:c r="I634" s="15" t="n">
        <x:v>50000</x:v>
      </x:c>
      <x:c r="J634" s="16" t="n">
        <x:f>IF(AND(ISNUMBER(F634),ISNUMBER(H634)),F634*H634,"")</x:f>
        <x:v>15000</x:v>
      </x:c>
      <x:c r="K634" s="16" t="n">
        <x:f>IF(AND(ISNUMBER(F634),ISNUMBER(I634)),F634*I634,"")</x:f>
        <x:v>50000</x:v>
      </x:c>
      <x:c r="L634" s="11" t="str">
        <x:v>Купить</x:v>
      </x:c>
      <x:c r="M634" s="11" t="str">
        <x:v>Без импортной пошлины/НДС. Для тяжёлых серверов проверить маршрут заноса заранее.</x:v>
      </x:c>
      <x:c r="N634" s="11" t="str">
        <x:v>Бюджетная оценка на 03.10.2026. Источник подтверждает характеристики, а не цену.</x:v>
      </x:c>
      <x:c r="O634" s="11" t="str">
        <x:f>IF(C634="Опционально","Вне итога",IF(AND(ISNUMBER(F634),ISNUMBER(H634),ISNUMBER(I634),F634&gt;0,H634&gt;=0,I634&gt;=H634),"Цена учтена","Уточнить цену/количество"))</x:f>
        <x:v>Цена учтена</x:v>
      </x:c>
      <x:c r="P634" s="10"/>
      <x:c r="Q634" s="18" t="str">
        <x:v>Бюджетная оценка автора</x:v>
      </x:c>
      <x:c r="R634" s="18" t="str"/>
    </x:row>
    <x:row r="635" ht="44" customHeight="1">
      <x:c r="A635" s="10" t="str">
        <x:v>A8.1</x:v>
      </x:c>
      <x:c r="B635" s="10" t="str">
        <x:v>A8</x:v>
      </x:c>
      <x:c r="C635" s="11" t="str">
        <x:v>Опционально</x:v>
      </x:c>
      <x:c r="D635" s="11" t="str">
        <x:v>Резервная система охлаждения</x:v>
      </x:c>
      <x:c r="E635" s="11" t="str">
        <x:v>N+1 с автоматическим переключением, расчёт отдельно</x:v>
      </x:c>
      <x:c r="F635" s="14" t="n">
        <x:v>1</x:v>
      </x:c>
      <x:c r="G635" s="3" t="str">
        <x:v>к-т</x:v>
      </x:c>
      <x:c r="H635" s="15"/>
      <x:c r="I635" s="15"/>
      <x:c r="J635" s="16" t="str">
        <x:f>IF(AND(ISNUMBER(F635),ISNUMBER(H635)),F635*H635,"")</x:f>
      </x:c>
      <x:c r="K635" s="16" t="str">
        <x:f>IF(AND(ISNUMBER(F635),ISNUMBER(I635)),F635*I635,"")</x:f>
      </x:c>
      <x:c r="L635" s="11" t="str">
        <x:v>По проекту</x:v>
      </x:c>
      <x:c r="M635" s="11" t="str">
        <x:v>Нужна для непрерывной работы при отказе охлаждения. В базовом бюджете система останавливается безопасно.</x:v>
      </x:c>
      <x:c r="N635" s="11" t="str">
        <x:v>Без цены. Требуется отдельное предложение.</x:v>
      </x:c>
      <x:c r="O635" s="11" t="str">
        <x:f>IF(C635="Опционально","Вне итога",IF(AND(ISNUMBER(F635),ISNUMBER(H635),ISNUMBER(I635),F635&gt;0,H635&gt;=0,I635&gt;=H635),"Цена учтена","Уточнить цену/количество"))</x:f>
        <x:v>Вне итога</x:v>
      </x:c>
      <x:c r="P635" s="10"/>
      <x:c r="Q635" s="18" t="str">
        <x:v>Бюджетная оценка автора</x:v>
      </x:c>
      <x:c r="R635" s="18" t="str"/>
    </x:row>
    <x:row r="636" ht="44" customHeight="1">
      <x:c r="A636" s="10" t="str">
        <x:v>A8.1</x:v>
      </x:c>
      <x:c r="B636" s="10" t="str">
        <x:v>A8</x:v>
      </x:c>
      <x:c r="C636" s="11" t="str">
        <x:v>Опционально</x:v>
      </x:c>
      <x:c r="D636" s="11" t="str">
        <x:v>Генератор и переключение ввода</x:v>
      </x:c>
      <x:c r="E636" s="11" t="str">
        <x:v>Для длительных отключений, размер по проекту</x:v>
      </x:c>
      <x:c r="F636" s="14" t="n">
        <x:v>1</x:v>
      </x:c>
      <x:c r="G636" s="3" t="str">
        <x:v>к-т</x:v>
      </x:c>
      <x:c r="H636" s="15"/>
      <x:c r="I636" s="15"/>
      <x:c r="J636" s="16" t="str">
        <x:f>IF(AND(ISNUMBER(F636),ISNUMBER(H636)),F636*H636,"")</x:f>
      </x:c>
      <x:c r="K636" s="16" t="str">
        <x:f>IF(AND(ISNUMBER(F636),ISNUMBER(I636)),F636*I636,"")</x:f>
      </x:c>
      <x:c r="L636" s="11" t="str">
        <x:v>По проекту</x:v>
      </x:c>
      <x:c r="M636" s="11" t="str">
        <x:v>Не включён в базовую сумму. ИБП рассчитан на короткую автономность и завершение работы.</x:v>
      </x:c>
      <x:c r="N636" s="11" t="str">
        <x:v>Без цены. Требуется отдельное предложение.</x:v>
      </x:c>
      <x:c r="O636" s="11" t="str">
        <x:f>IF(C636="Опционально","Вне итога",IF(AND(ISNUMBER(F636),ISNUMBER(H636),ISNUMBER(I636),F636&gt;0,H636&gt;=0,I636&gt;=H636),"Цена учтена","Уточнить цену/количество"))</x:f>
        <x:v>Вне итога</x:v>
      </x:c>
      <x:c r="P636" s="10"/>
      <x:c r="Q636" s="18" t="str">
        <x:v>Бюджетная оценка автора</x:v>
      </x:c>
      <x:c r="R636" s="18" t="str"/>
    </x:row>
    <x:row r="637" ht="61" customHeight="1">
      <x:c r="A637" s="10" t="str">
        <x:v>A8.1</x:v>
      </x:c>
      <x:c r="B637" s="10" t="str">
        <x:v>A8</x:v>
      </x:c>
      <x:c r="C637" s="11" t="str">
        <x:v>Запуск</x:v>
      </x:c>
      <x:c r="D637" s="11" t="str">
        <x:v>Системное ПО</x:v>
      </x:c>
      <x:c r="E637" s="11" t="str">
        <x:v>ОС и стек OEM, драйверы, распределённый запуск и мониторинг</x:v>
      </x:c>
      <x:c r="F637" s="14" t="n">
        <x:v>1</x:v>
      </x:c>
      <x:c r="G637" s="3" t="str">
        <x:v>к-т</x:v>
      </x:c>
      <x:c r="H637" s="15" t="n">
        <x:v>0</x:v>
      </x:c>
      <x:c r="I637" s="15" t="n">
        <x:v>0</x:v>
      </x:c>
      <x:c r="J637" s="16" t="n">
        <x:f>IF(AND(ISNUMBER(F637),ISNUMBER(H637)),F637*H637,"")</x:f>
        <x:v>0</x:v>
      </x:c>
      <x:c r="K637" s="16" t="n">
        <x:f>IF(AND(ISNUMBER(F637),ISNUMBER(I637)),F637*I637,"")</x:f>
        <x:v>0</x:v>
      </x:c>
      <x:c r="L637" s="11" t="str">
        <x:v>Без оплаты лицензии</x:v>
      </x:c>
      <x:c r="M637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637" s="11" t="str">
        <x:v>Бюджетная оценка на 03.10.2026. Источник подтверждает характеристики, а не цену.</x:v>
      </x:c>
      <x:c r="O637" s="11" t="str">
        <x:f>IF(C637="Опционально","Вне итога",IF(AND(ISNUMBER(F637),ISNUMBER(H637),ISNUMBER(I637),F637&gt;0,H637&gt;=0,I637&gt;=H637),"Цена учтена","Уточнить цену/количество"))</x:f>
        <x:v>Цена учтена</x:v>
      </x:c>
      <x:c r="P637" s="10"/>
      <x:c r="Q637" s="18" t="str">
        <x:v>Moonshot: Kimi K3, модель</x:v>
      </x:c>
      <x:c r="R637" s="18" t="str">
        <x:v>https://huggingface.co/moonshotai/Kimi-K3</x:v>
      </x:c>
    </x:row>
    <x:row r="638" ht="44" customHeight="1">
      <x:c r="A638" s="10" t="str">
        <x:v>A8.1</x:v>
      </x:c>
      <x:c r="B638" s="10" t="str">
        <x:v>A8</x:v>
      </x:c>
      <x:c r="C638" s="11" t="str">
        <x:v>Запуск</x:v>
      </x:c>
      <x:c r="D638" s="11" t="str">
        <x:v>Установка и настройка оборудования</x:v>
      </x:c>
      <x:c r="E638" s="11" t="str">
        <x:v>Обновление firmware, ОС, драйверов, сеть, диски и мониторинг</x:v>
      </x:c>
      <x:c r="F638" s="14" t="n">
        <x:v>1</x:v>
      </x:c>
      <x:c r="G638" s="3" t="str">
        <x:v>усл</x:v>
      </x:c>
      <x:c r="H638" s="15" t="n">
        <x:v>3000</x:v>
      </x:c>
      <x:c r="I638" s="15" t="n">
        <x:v>12000</x:v>
      </x:c>
      <x:c r="J638" s="16" t="n">
        <x:f>IF(AND(ISNUMBER(F638),ISNUMBER(H638)),F638*H638,"")</x:f>
        <x:v>3000</x:v>
      </x:c>
      <x:c r="K638" s="16" t="n">
        <x:f>IF(AND(ISNUMBER(F638),ISNUMBER(I638)),F638*I638,"")</x:f>
        <x:v>12000</x:v>
      </x:c>
      <x:c r="L638" s="11" t="str">
        <x:v>Купить</x:v>
      </x:c>
      <x:c r="M638" s="11" t="str">
        <x:v>Фиксированная работа при покупке, без помесячного обслуживания.</x:v>
      </x:c>
      <x:c r="N638" s="11" t="str">
        <x:v>Бюджетная оценка на 03.10.2026. Источник подтверждает характеристики, а не цену.</x:v>
      </x:c>
      <x:c r="O638" s="11" t="str">
        <x:f>IF(C638="Опционально","Вне итога",IF(AND(ISNUMBER(F638),ISNUMBER(H638),ISNUMBER(I638),F638&gt;0,H638&gt;=0,I638&gt;=H638),"Цена учтена","Уточнить цену/количество"))</x:f>
        <x:v>Цена учтена</x:v>
      </x:c>
      <x:c r="P638" s="10"/>
      <x:c r="Q638" s="18" t="str">
        <x:v>Бюджетная оценка автора</x:v>
      </x:c>
      <x:c r="R638" s="18" t="str"/>
    </x:row>
    <x:row r="639" ht="44" customHeight="1">
      <x:c r="A639" s="10" t="str">
        <x:v>A8.1</x:v>
      </x:c>
      <x:c r="B639" s="10" t="str">
        <x:v>A8</x:v>
      </x:c>
      <x:c r="C639" s="11" t="str">
        <x:v>Запуск</x:v>
      </x:c>
      <x:c r="D639" s="11" t="str">
        <x:v>Загрузка и проверка модели</x:v>
      </x:c>
      <x:c r="E639" s="11" t="str">
        <x:v>Загрузка на локальные SSD, проверка файлов, подбор контекста, нагрузочный тест</x:v>
      </x:c>
      <x:c r="F639" s="14" t="n">
        <x:v>1</x:v>
      </x:c>
      <x:c r="G639" s="3" t="str">
        <x:v>усл</x:v>
      </x:c>
      <x:c r="H639" s="15" t="n">
        <x:v>3000</x:v>
      </x:c>
      <x:c r="I639" s="15" t="n">
        <x:v>12000</x:v>
      </x:c>
      <x:c r="J639" s="16" t="n">
        <x:f>IF(AND(ISNUMBER(F639),ISNUMBER(H639)),F639*H639,"")</x:f>
        <x:v>3000</x:v>
      </x:c>
      <x:c r="K639" s="16" t="n">
        <x:f>IF(AND(ISNUMBER(F639),ISNUMBER(I639)),F639*I639,"")</x:f>
        <x:v>12000</x:v>
      </x:c>
      <x:c r="L639" s="11" t="str">
        <x:v>Купить</x:v>
      </x:c>
      <x:c r="M639" s="11" t="str">
        <x:v>Проверить память, время первого ответа, токены/с, качество и восстановление после перезагрузки.</x:v>
      </x:c>
      <x:c r="N639" s="11" t="str">
        <x:v>Бюджетная оценка на 03.10.2026. Источник подтверждает характеристики, а не цену.</x:v>
      </x:c>
      <x:c r="O639" s="11" t="str">
        <x:f>IF(C639="Опционально","Вне итога",IF(AND(ISNUMBER(F639),ISNUMBER(H639),ISNUMBER(I639),F639&gt;0,H639&gt;=0,I639&gt;=H639),"Цена учтена","Уточнить цену/количество"))</x:f>
        <x:v>Цена учтена</x:v>
      </x:c>
      <x:c r="P639" s="10"/>
      <x:c r="Q639" s="18" t="str">
        <x:v>Бюджетная оценка автора</x:v>
      </x:c>
      <x:c r="R639" s="18" t="str"/>
    </x:row>
    <x:row r="640" ht="44" customHeight="1">
      <x:c r="A640" s="10" t="str">
        <x:v>A8.1</x:v>
      </x:c>
      <x:c r="B640" s="10" t="str">
        <x:v>A8</x:v>
      </x:c>
      <x:c r="C640" s="11" t="str">
        <x:v>Запуск</x:v>
      </x:c>
      <x:c r="D640" s="11" t="str">
        <x:v>Резервное копирование и документация</x:v>
      </x:c>
      <x:c r="E640" s="11" t="str">
        <x:v>Настроить копии, аварийное завершение и восстановление. Передать инструкцию</x:v>
      </x:c>
      <x:c r="F640" s="14" t="n">
        <x:v>1</x:v>
      </x:c>
      <x:c r="G640" s="3" t="str">
        <x:v>усл</x:v>
      </x:c>
      <x:c r="H640" s="15" t="n">
        <x:v>1500</x:v>
      </x:c>
      <x:c r="I640" s="15" t="n">
        <x:v>6000</x:v>
      </x:c>
      <x:c r="J640" s="16" t="n">
        <x:f>IF(AND(ISNUMBER(F640),ISNUMBER(H640)),F640*H640,"")</x:f>
        <x:v>1500</x:v>
      </x:c>
      <x:c r="K640" s="16" t="n">
        <x:f>IF(AND(ISNUMBER(F640),ISNUMBER(I640)),F640*I640,"")</x:f>
        <x:v>6000</x:v>
      </x:c>
      <x:c r="L640" s="11" t="str">
        <x:v>Купить</x:v>
      </x:c>
      <x:c r="M640" s="11" t="str"/>
      <x:c r="N640" s="11" t="str">
        <x:v>Бюджетная оценка на 03.10.2026. Источник подтверждает характеристики, а не цену.</x:v>
      </x:c>
      <x:c r="O640" s="11" t="str">
        <x:f>IF(C640="Опционально","Вне итога",IF(AND(ISNUMBER(F640),ISNUMBER(H640),ISNUMBER(I640),F640&gt;0,H640&gt;=0,I640&gt;=H640),"Цена учтена","Уточнить цену/количество"))</x:f>
        <x:v>Цена учтена</x:v>
      </x:c>
      <x:c r="P640" s="10"/>
      <x:c r="Q640" s="18" t="str">
        <x:v>Бюджетная оценка автора</x:v>
      </x:c>
      <x:c r="R640" s="18" t="str"/>
    </x:row>
    <x:row r="641" ht="44" customHeight="1">
      <x:c r="A641" s="10" t="str">
        <x:v>A8.1</x:v>
      </x:c>
      <x:c r="B641" s="10" t="str">
        <x:v>A8</x:v>
      </x:c>
      <x:c r="C641" s="11" t="str">
        <x:v>Запуск</x:v>
      </x:c>
      <x:c r="D641" s="11" t="str">
        <x:v>Резерв на адаптацию программы запуска</x:v>
      </x:c>
      <x:c r="E641" s="11" t="str">
        <x:v>Прототип распределения модели, совместимость kernels/обмена</x:v>
      </x:c>
      <x:c r="F641" s="14" t="n">
        <x:v>1</x:v>
      </x:c>
      <x:c r="G641" s="3" t="str">
        <x:v>резерв</x:v>
      </x:c>
      <x:c r="H641" s="15" t="n">
        <x:v>15000</x:v>
      </x:c>
      <x:c r="I641" s="15" t="n">
        <x:v>100000</x:v>
      </x:c>
      <x:c r="J641" s="16" t="n">
        <x:f>IF(AND(ISNUMBER(F641),ISNUMBER(H641)),F641*H641,"")</x:f>
        <x:v>15000</x:v>
      </x:c>
      <x:c r="K641" s="16" t="n">
        <x:f>IF(AND(ISNUMBER(F641),ISNUMBER(I641)),F641*I641,"")</x:f>
        <x:v>100000</x:v>
      </x:c>
      <x:c r="L641" s="11" t="str">
        <x:v>Резерв</x:v>
      </x:c>
      <x:c r="M641" s="11" t="str">
        <x:v>Плановая сумма для эксперимента. Успешный запуск K3 не гарантирован. Срок и полный бюджет разработки после прототипа.</x:v>
      </x:c>
      <x:c r="N641" s="11" t="str">
        <x:v>Бюджетная оценка на 03.10.2026. Источник подтверждает характеристики, а не цену.</x:v>
      </x:c>
      <x:c r="O641" s="11" t="str">
        <x:f>IF(C641="Опционально","Вне итога",IF(AND(ISNUMBER(F641),ISNUMBER(H641),ISNUMBER(I641),F641&gt;0,H641&gt;=0,I641&gt;=H641),"Цена учтена","Уточнить цену/количество"))</x:f>
        <x:v>Цена учтена</x:v>
      </x:c>
      <x:c r="P641" s="10"/>
      <x:c r="Q641" s="18" t="str">
        <x:v>Бюджетная оценка автора</x:v>
      </x:c>
      <x:c r="R641" s="18" t="str"/>
    </x:row>
    <x:row r="642" ht="44" customHeight="1">
      <x:c r="A642" s="10" t="str">
        <x:v>A8.2</x:v>
      </x:c>
      <x:c r="B642" s="10" t="str">
        <x:v>A8</x:v>
      </x:c>
      <x:c r="C642" s="11" t="str">
        <x:v>Оборудование</x:v>
      </x:c>
      <x:c r="D642" s="11" t="str">
        <x:v>Полный стоечный комплекс</x:v>
      </x:c>
      <x:c r="E642" s="11" t="str">
        <x:v>AMD Helios, 72 ускорителя, все вычислительные/сетевые модули и внутренняя жидкостная часть</x:v>
      </x:c>
      <x:c r="F642" s="14" t="n">
        <x:v>1</x:v>
      </x:c>
      <x:c r="G642" s="3" t="str">
        <x:v>к-т</x:v>
      </x:c>
      <x:c r="H642" s="15" t="n">
        <x:v>4000000</x:v>
      </x:c>
      <x:c r="I642" s="15" t="n">
        <x:v>10000000</x:v>
      </x:c>
      <x:c r="J642" s="16" t="n">
        <x:f>IF(AND(ISNUMBER(F642),ISNUMBER(H642)),F642*H642,"")</x:f>
        <x:v>4000000</x:v>
      </x:c>
      <x:c r="K642" s="16" t="n">
        <x:f>IF(AND(ISNUMBER(F642),ISNUMBER(I642)),F642*I642,"")</x:f>
        <x:v>10000000</x:v>
      </x:c>
      <x:c r="L642" s="11" t="str">
        <x:v>Резерв</x:v>
      </x:c>
      <x:c r="M642" s="11" t="str">
        <x:v>Цена бюджета целого OEM-комплекса, не подтверждённый прайс. Запросить полный состав и условия поставки.</x:v>
      </x:c>
      <x:c r="N642" s="11" t="str">
        <x:v>Бюджетная оценка на 03.10.2026. Источник подтверждает характеристики, а не цену.</x:v>
      </x:c>
      <x:c r="O642" s="11" t="str">
        <x:f>IF(C642="Опционально","Вне итога",IF(AND(ISNUMBER(F642),ISNUMBER(H642),ISNUMBER(I642),F642&gt;0,H642&gt;=0,I642&gt;=H642),"Цена учтена","Уточнить цену/количество"))</x:f>
        <x:v>Цена учтена</x:v>
      </x:c>
      <x:c r="P642" s="10"/>
      <x:c r="Q642" s="18" t="str">
        <x:v>AMD: Helios</x:v>
      </x:c>
      <x:c r="R642" s="18" t="str">
        <x:v>https://www.amd.com/en/products/rackscale-solutions/helios.html</x:v>
      </x:c>
    </x:row>
    <x:row r="643" ht="44" customHeight="1">
      <x:c r="A643" s="10" t="str">
        <x:v>A8.2</x:v>
      </x:c>
      <x:c r="B643" s="10" t="str">
        <x:v>A8</x:v>
      </x:c>
      <x:c r="C643" s="11" t="str">
        <x:v>Оборудование</x:v>
      </x:c>
      <x:c r="D643" s="11" t="str">
        <x:v>Ускорители</x:v>
      </x:c>
      <x:c r="E643" s="11" t="str">
        <x:v>72 GPU/MI455X, память каждого и суммарную полезную память подтвердить у OEM</x:v>
      </x:c>
      <x:c r="F643" s="14" t="n">
        <x:v>72</x:v>
      </x:c>
      <x:c r="G643" s="3" t="str">
        <x:v>шт</x:v>
      </x:c>
      <x:c r="H643" s="21" t="n">
        <x:v>0</x:v>
      </x:c>
      <x:c r="I643" s="21" t="n">
        <x:v>0</x:v>
      </x:c>
      <x:c r="J643" s="16" t="n">
        <x:f>IF(AND(ISNUMBER(F643),ISNUMBER(H643)),F643*H643,"")</x:f>
        <x:v>0</x:v>
      </x:c>
      <x:c r="K643" s="16" t="n">
        <x:f>IF(AND(ISNUMBER(F643),ISNUMBER(I643)),F643*I643,"")</x:f>
        <x:v>0</x:v>
      </x:c>
      <x:c r="L643" s="11" t="str">
        <x:v>В комплекте</x:v>
      </x:c>
      <x:c r="M643" s="11" t="str"/>
      <x:c r="N643" s="11" t="str">
        <x:v>Включено в цену основного комплекта. Доплата $0.</x:v>
      </x:c>
      <x:c r="O643" s="11" t="str">
        <x:f>IF(C643="Опционально","Вне итога",IF(AND(ISNUMBER(F643),ISNUMBER(H643),ISNUMBER(I643),F643&gt;0,H643&gt;=0,I643&gt;=H643),"Цена учтена","Уточнить цену/количество"))</x:f>
        <x:v>Цена учтена</x:v>
      </x:c>
      <x:c r="P643" s="10"/>
      <x:c r="Q643" s="18" t="str">
        <x:v>AMD: Helios</x:v>
      </x:c>
      <x:c r="R643" s="18" t="str">
        <x:v>https://www.amd.com/en/products/rackscale-solutions/helios.html</x:v>
      </x:c>
    </x:row>
    <x:row r="644" ht="44" customHeight="1">
      <x:c r="A644" s="10" t="str">
        <x:v>A8.2</x:v>
      </x:c>
      <x:c r="B644" s="10" t="str">
        <x:v>A8</x:v>
      </x:c>
      <x:c r="C644" s="11" t="str">
        <x:v>Оборудование</x:v>
      </x:c>
      <x:c r="D644" s="11" t="str">
        <x:v>CPU, RAM, SSD и сетевые модули</x:v>
      </x:c>
      <x:c r="E644" s="11" t="str">
        <x:v>Полный комплект по окончательной спецификации OEM. Точные количества неизвестны</x:v>
      </x:c>
      <x:c r="F644" s="14" t="n">
        <x:v>1</x:v>
      </x:c>
      <x:c r="G644" s="3" t="str">
        <x:v>к-т</x:v>
      </x:c>
      <x:c r="H644" s="21" t="n">
        <x:v>0</x:v>
      </x:c>
      <x:c r="I644" s="21" t="n">
        <x:v>0</x:v>
      </x:c>
      <x:c r="J644" s="16" t="n">
        <x:f>IF(AND(ISNUMBER(F644),ISNUMBER(H644)),F644*H644,"")</x:f>
        <x:v>0</x:v>
      </x:c>
      <x:c r="K644" s="16" t="n">
        <x:f>IF(AND(ISNUMBER(F644),ISNUMBER(I644)),F644*I644,"")</x:f>
        <x:v>0</x:v>
      </x:c>
      <x:c r="L644" s="11" t="str">
        <x:v>В комплекте</x:v>
      </x:c>
      <x:c r="M644" s="11" t="str">
        <x:v>Не является готовой спецификацией заказа. Будущий OEM должен раскрыть все позиции.</x:v>
      </x:c>
      <x:c r="N644" s="11" t="str">
        <x:v>Включено в цену основного комплекта. Доплата $0.</x:v>
      </x:c>
      <x:c r="O644" s="11" t="str">
        <x:f>IF(C644="Опционально","Вне итога",IF(AND(ISNUMBER(F644),ISNUMBER(H644),ISNUMBER(I644),F644&gt;0,H644&gt;=0,I644&gt;=H644),"Цена учтена","Уточнить цену/количество"))</x:f>
        <x:v>Цена учтена</x:v>
      </x:c>
      <x:c r="P644" s="10"/>
      <x:c r="Q644" s="18" t="str">
        <x:v>AMD: Helios</x:v>
      </x:c>
      <x:c r="R644" s="18" t="str">
        <x:v>https://www.amd.com/en/products/rackscale-solutions/helios.html</x:v>
      </x:c>
    </x:row>
    <x:row r="645" ht="44" customHeight="1">
      <x:c r="A645" s="10" t="str">
        <x:v>A8.2</x:v>
      </x:c>
      <x:c r="B645" s="10" t="str">
        <x:v>A8</x:v>
      </x:c>
      <x:c r="C645" s="11" t="str">
        <x:v>Оборудование</x:v>
      </x:c>
      <x:c r="D645" s="11" t="str">
        <x:v>Межсоединения ускорителей</x:v>
      </x:c>
      <x:c r="E645" s="11" t="str">
        <x:v>NVLink для Rubin / UALink для Helios, полный внутренний комплект</x:v>
      </x:c>
      <x:c r="F645" s="14" t="n">
        <x:v>1</x:v>
      </x:c>
      <x:c r="G645" s="3" t="str">
        <x:v>к-т</x:v>
      </x:c>
      <x:c r="H645" s="21" t="n">
        <x:v>0</x:v>
      </x:c>
      <x:c r="I645" s="21" t="n">
        <x:v>0</x:v>
      </x:c>
      <x:c r="J645" s="16" t="n">
        <x:f>IF(AND(ISNUMBER(F645),ISNUMBER(H645)),F645*H645,"")</x:f>
        <x:v>0</x:v>
      </x:c>
      <x:c r="K645" s="16" t="n">
        <x:f>IF(AND(ISNUMBER(F645),ISNUMBER(I645)),F645*I645,"")</x:f>
        <x:v>0</x:v>
      </x:c>
      <x:c r="L645" s="11" t="str">
        <x:v>В комплекте</x:v>
      </x:c>
      <x:c r="M645" s="11" t="str"/>
      <x:c r="N645" s="11" t="str">
        <x:v>Включено в цену основного комплекта. Доплата $0.</x:v>
      </x:c>
      <x:c r="O645" s="11" t="str">
        <x:f>IF(C645="Опционально","Вне итога",IF(AND(ISNUMBER(F645),ISNUMBER(H645),ISNUMBER(I645),F645&gt;0,H645&gt;=0,I645&gt;=H645),"Цена учтена","Уточнить цену/количество"))</x:f>
        <x:v>Цена учтена</x:v>
      </x:c>
      <x:c r="P645" s="10"/>
      <x:c r="Q645" s="18" t="str">
        <x:v>AMD: Helios</x:v>
      </x:c>
      <x:c r="R645" s="18" t="str">
        <x:v>https://www.amd.com/en/products/rackscale-solutions/helios.html</x:v>
      </x:c>
    </x:row>
    <x:row r="646" ht="44" customHeight="1">
      <x:c r="A646" s="10" t="str">
        <x:v>A8.2</x:v>
      </x:c>
      <x:c r="B646" s="10" t="str">
        <x:v>A8</x:v>
      </x:c>
      <x:c r="C646" s="11" t="str">
        <x:v>Оборудование</x:v>
      </x:c>
      <x:c r="D646" s="11" t="str">
        <x:v>Стойка комплекса и силовые полки</x:v>
      </x:c>
      <x:c r="E646" s="11" t="str">
        <x:v>Оригинальная стойка, busbar, силовые полки, внутренние шнуры</x:v>
      </x:c>
      <x:c r="F646" s="14" t="n">
        <x:v>1</x:v>
      </x:c>
      <x:c r="G646" s="3" t="str">
        <x:v>к-т</x:v>
      </x:c>
      <x:c r="H646" s="21" t="n">
        <x:v>0</x:v>
      </x:c>
      <x:c r="I646" s="21" t="n">
        <x:v>0</x:v>
      </x:c>
      <x:c r="J646" s="16" t="n">
        <x:f>IF(AND(ISNUMBER(F646),ISNUMBER(H646)),F646*H646,"")</x:f>
        <x:v>0</x:v>
      </x:c>
      <x:c r="K646" s="16" t="n">
        <x:f>IF(AND(ISNUMBER(F646),ISNUMBER(I646)),F646*I646,"")</x:f>
        <x:v>0</x:v>
      </x:c>
      <x:c r="L646" s="11" t="str">
        <x:v>В комплекте</x:v>
      </x:c>
      <x:c r="M646" s="11" t="str"/>
      <x:c r="N646" s="11" t="str">
        <x:v>Включено в цену основного комплекта. Доплата $0.</x:v>
      </x:c>
      <x:c r="O646" s="11" t="str">
        <x:f>IF(C646="Опционально","Вне итога",IF(AND(ISNUMBER(F646),ISNUMBER(H646),ISNUMBER(I646),F646&gt;0,H646&gt;=0,I646&gt;=H646),"Цена учтена","Уточнить цену/количество"))</x:f>
        <x:v>Цена учтена</x:v>
      </x:c>
      <x:c r="P646" s="10"/>
      <x:c r="Q646" s="18" t="str">
        <x:v>AMD: Helios</x:v>
      </x:c>
      <x:c r="R646" s="18" t="str">
        <x:v>https://www.amd.com/en/products/rackscale-solutions/helios.html</x:v>
      </x:c>
    </x:row>
    <x:row r="647" ht="44" customHeight="1">
      <x:c r="A647" s="10" t="str">
        <x:v>A8.2</x:v>
      </x:c>
      <x:c r="B647" s="10" t="str">
        <x:v>A8</x:v>
      </x:c>
      <x:c r="C647" s="11" t="str">
        <x:v>Оборудование</x:v>
      </x:c>
      <x:c r="D647" s="11" t="str">
        <x:v>Коллекторы и холодные пластины</x:v>
      </x:c>
      <x:c r="E647" s="11" t="str">
        <x:v>Внутренняя жидкостная часть по OEM, внешний CDU отдельно</x:v>
      </x:c>
      <x:c r="F647" s="14" t="n">
        <x:v>1</x:v>
      </x:c>
      <x:c r="G647" s="3" t="str">
        <x:v>к-т</x:v>
      </x:c>
      <x:c r="H647" s="21" t="n">
        <x:v>0</x:v>
      </x:c>
      <x:c r="I647" s="21" t="n">
        <x:v>0</x:v>
      </x:c>
      <x:c r="J647" s="16" t="n">
        <x:f>IF(AND(ISNUMBER(F647),ISNUMBER(H647)),F647*H647,"")</x:f>
        <x:v>0</x:v>
      </x:c>
      <x:c r="K647" s="16" t="n">
        <x:f>IF(AND(ISNUMBER(F647),ISNUMBER(I647)),F647*I647,"")</x:f>
        <x:v>0</x:v>
      </x:c>
      <x:c r="L647" s="11" t="str">
        <x:v>В комплекте</x:v>
      </x:c>
      <x:c r="M647" s="11" t="str"/>
      <x:c r="N647" s="11" t="str">
        <x:v>Включено в цену основного комплекта. Доплата $0.</x:v>
      </x:c>
      <x:c r="O647" s="11" t="str">
        <x:f>IF(C647="Опционально","Вне итога",IF(AND(ISNUMBER(F647),ISNUMBER(H647),ISNUMBER(I647),F647&gt;0,H647&gt;=0,I647&gt;=H647),"Цена учтена","Уточнить цену/количество"))</x:f>
        <x:v>Цена учтена</x:v>
      </x:c>
      <x:c r="P647" s="10"/>
      <x:c r="Q647" s="18" t="str">
        <x:v>AMD: Helios</x:v>
      </x:c>
      <x:c r="R647" s="18" t="str">
        <x:v>https://www.amd.com/en/products/rackscale-solutions/helios.html</x:v>
      </x:c>
    </x:row>
    <x:row r="648" ht="44" customHeight="1">
      <x:c r="A648" s="10" t="str">
        <x:v>A8.2</x:v>
      </x:c>
      <x:c r="B648" s="10" t="str">
        <x:v>A8</x:v>
      </x:c>
      <x:c r="C648" s="11" t="str">
        <x:v>Оборудование</x:v>
      </x:c>
      <x:c r="D648" s="11" t="str">
        <x:v>Сетевые адаптеры внутри комплекса</x:v>
      </x:c>
      <x:c r="E648" s="11" t="str">
        <x:v>Вычислительная сеть, хранение, управление и BMC, по OEM</x:v>
      </x:c>
      <x:c r="F648" s="14" t="n">
        <x:v>1</x:v>
      </x:c>
      <x:c r="G648" s="3" t="str">
        <x:v>к-т</x:v>
      </x:c>
      <x:c r="H648" s="21" t="n">
        <x:v>0</x:v>
      </x:c>
      <x:c r="I648" s="21" t="n">
        <x:v>0</x:v>
      </x:c>
      <x:c r="J648" s="16" t="n">
        <x:f>IF(AND(ISNUMBER(F648),ISNUMBER(H648)),F648*H648,"")</x:f>
        <x:v>0</x:v>
      </x:c>
      <x:c r="K648" s="16" t="n">
        <x:f>IF(AND(ISNUMBER(F648),ISNUMBER(I648)),F648*I648,"")</x:f>
        <x:v>0</x:v>
      </x:c>
      <x:c r="L648" s="11" t="str">
        <x:v>В комплекте</x:v>
      </x:c>
      <x:c r="M648" s="11" t="str"/>
      <x:c r="N648" s="11" t="str">
        <x:v>Включено в цену основного комплекта. Доплата $0.</x:v>
      </x:c>
      <x:c r="O648" s="11" t="str">
        <x:f>IF(C648="Опционально","Вне итога",IF(AND(ISNUMBER(F648),ISNUMBER(H648),ISNUMBER(I648),F648&gt;0,H648&gt;=0,I648&gt;=H648),"Цена учтена","Уточнить цену/количество"))</x:f>
        <x:v>Цена учтена</x:v>
      </x:c>
      <x:c r="P648" s="10"/>
      <x:c r="Q648" s="18" t="str">
        <x:v>AMD: Helios</x:v>
      </x:c>
      <x:c r="R648" s="18" t="str">
        <x:v>https://www.amd.com/en/products/rackscale-solutions/helios.html</x:v>
      </x:c>
    </x:row>
    <x:row r="649" ht="44" customHeight="1">
      <x:c r="A649" s="10" t="str">
        <x:v>A8.2</x:v>
      </x:c>
      <x:c r="B649" s="10" t="str">
        <x:v>A8</x:v>
      </x:c>
      <x:c r="C649" s="11" t="str">
        <x:v>Оборудование</x:v>
      </x:c>
      <x:c r="D649" s="11" t="str">
        <x:v>Внешняя высокоскоростная сеть</x:v>
      </x:c>
      <x:c r="E649" s="11" t="str">
        <x:v>Коммутатор/маршрутизатор fabric и согласованный комплект оптики/кабелей OEM</x:v>
      </x:c>
      <x:c r="F649" s="14" t="n">
        <x:v>1</x:v>
      </x:c>
      <x:c r="G649" s="3" t="str">
        <x:v>к-т</x:v>
      </x:c>
      <x:c r="H649" s="15" t="n">
        <x:v>80000</x:v>
      </x:c>
      <x:c r="I649" s="15" t="n">
        <x:v>220000</x:v>
      </x:c>
      <x:c r="J649" s="16" t="n">
        <x:f>IF(AND(ISNUMBER(F649),ISNUMBER(H649)),F649*H649,"")</x:f>
        <x:v>80000</x:v>
      </x:c>
      <x:c r="K649" s="16" t="n">
        <x:f>IF(AND(ISNUMBER(F649),ISNUMBER(I649)),F649*I649,"")</x:f>
        <x:v>220000</x:v>
      </x:c>
      <x:c r="L649" s="11" t="str">
        <x:v>Купить</x:v>
      </x:c>
      <x:c r="M649" s="11" t="str">
        <x:v>Количество портов и разъёмы по архитектуре OEM. Для единого NVLink-домена внешняя сеть не заменяет внутренний NVLink.</x:v>
      </x:c>
      <x:c r="N649" s="11" t="str">
        <x:v>Бюджетная оценка на 03.10.2026. Источник подтверждает характеристики, а не цену.</x:v>
      </x:c>
      <x:c r="O649" s="11" t="str">
        <x:f>IF(C649="Опционально","Вне итога",IF(AND(ISNUMBER(F649),ISNUMBER(H649),ISNUMBER(I649),F649&gt;0,H649&gt;=0,I649&gt;=H649),"Цена учтена","Уточнить цену/количество"))</x:f>
        <x:v>Цена учтена</x:v>
      </x:c>
      <x:c r="P649" s="10"/>
      <x:c r="Q649" s="18" t="str">
        <x:v>Бюджетная оценка автора</x:v>
      </x:c>
      <x:c r="R649" s="18" t="str"/>
    </x:row>
    <x:row r="650" ht="44" customHeight="1">
      <x:c r="A650" s="10" t="str">
        <x:v>A8.2</x:v>
      </x:c>
      <x:c r="B650" s="10" t="str">
        <x:v>A8</x:v>
      </x:c>
      <x:c r="C650" s="11" t="str">
        <x:v>Оборудование</x:v>
      </x:c>
      <x:c r="D650" s="11" t="str">
        <x:v>Коммутатор обычной сети</x:v>
      </x:c>
      <x:c r="E650" s="11" t="str">
        <x:v>8×RJ45 1/2.5/5/10GbE, управляемый. При &gt;6 узлах: 24 порта</x:v>
      </x:c>
      <x:c r="F650" s="14" t="n">
        <x:v>1</x:v>
      </x:c>
      <x:c r="G650" s="3" t="str">
        <x:v>шт</x:v>
      </x:c>
      <x:c r="H650" s="15" t="n">
        <x:v>650</x:v>
      </x:c>
      <x:c r="I650" s="15" t="n">
        <x:v>1600</x:v>
      </x:c>
      <x:c r="J650" s="16" t="n">
        <x:f>IF(AND(ISNUMBER(F650),ISNUMBER(H650)),F650*H650,"")</x:f>
        <x:v>650</x:v>
      </x:c>
      <x:c r="K650" s="16" t="n">
        <x:f>IF(AND(ISNUMBER(F650),ISNUMBER(I650)),F650*I650,"")</x:f>
        <x:v>1600</x:v>
      </x:c>
      <x:c r="L650" s="11" t="str">
        <x:v>Купить</x:v>
      </x:c>
      <x:c r="M650" s="11" t="str">
        <x:v>Управление, загрузка файлов, резервные копии. Использовать Ethernet ОС, а не BMC.</x:v>
      </x:c>
      <x:c r="N650" s="11" t="str">
        <x:v>Бюджетная оценка на 03.10.2026. Источник подтверждает характеристики, а не цену.</x:v>
      </x:c>
      <x:c r="O650" s="11" t="str">
        <x:f>IF(C650="Опционально","Вне итога",IF(AND(ISNUMBER(F650),ISNUMBER(H650),ISNUMBER(I650),F650&gt;0,H650&gt;=0,I650&gt;=H650),"Цена учтена","Уточнить цену/количество"))</x:f>
        <x:v>Цена учтена</x:v>
      </x:c>
      <x:c r="P650" s="10"/>
      <x:c r="Q650" s="18" t="str">
        <x:v>Бюджетная оценка автора</x:v>
      </x:c>
      <x:c r="R650" s="18" t="str"/>
    </x:row>
    <x:row r="651" ht="44" customHeight="1">
      <x:c r="A651" s="10" t="str">
        <x:v>A8.2</x:v>
      </x:c>
      <x:c r="B651" s="10" t="str">
        <x:v>A8</x:v>
      </x:c>
      <x:c r="C651" s="11" t="str">
        <x:v>Оборудование</x:v>
      </x:c>
      <x:c r="D651" s="11" t="str">
        <x:v>Сетевой шлюз</x:v>
      </x:c>
      <x:c r="E651" s="11" t="str">
        <x:v>Проводной маршрутизатор с межсетевым экраном, ≥1GbE</x:v>
      </x:c>
      <x:c r="F651" s="14" t="n">
        <x:v>1</x:v>
      </x:c>
      <x:c r="G651" s="3" t="str">
        <x:v>шт</x:v>
      </x:c>
      <x:c r="H651" s="15" t="n">
        <x:v>150</x:v>
      </x:c>
      <x:c r="I651" s="15" t="n">
        <x:v>500</x:v>
      </x:c>
      <x:c r="J651" s="16" t="n">
        <x:f>IF(AND(ISNUMBER(F651),ISNUMBER(H651)),F651*H651,"")</x:f>
        <x:v>150</x:v>
      </x:c>
      <x:c r="K651" s="16" t="n">
        <x:f>IF(AND(ISNUMBER(F651),ISNUMBER(I651)),F651*I651,"")</x:f>
        <x:v>500</x:v>
      </x:c>
      <x:c r="L651" s="11" t="str">
        <x:v>Купить</x:v>
      </x:c>
      <x:c r="M651" s="11" t="str">
        <x:v>Подключение к локальной сети. Плата за связь не включена.</x:v>
      </x:c>
      <x:c r="N651" s="11" t="str">
        <x:v>Бюджетная оценка на 03.10.2026. Источник подтверждает характеристики, а не цену.</x:v>
      </x:c>
      <x:c r="O651" s="11" t="str">
        <x:f>IF(C651="Опционально","Вне итога",IF(AND(ISNUMBER(F651),ISNUMBER(H651),ISNUMBER(I651),F651&gt;0,H651&gt;=0,I651&gt;=H651),"Цена учтена","Уточнить цену/количество"))</x:f>
        <x:v>Цена учтена</x:v>
      </x:c>
      <x:c r="P651" s="10"/>
      <x:c r="Q651" s="18" t="str">
        <x:v>Бюджетная оценка автора</x:v>
      </x:c>
      <x:c r="R651" s="18" t="str"/>
    </x:row>
    <x:row r="652" ht="44" customHeight="1">
      <x:c r="A652" s="10" t="str">
        <x:v>A8.2</x:v>
      </x:c>
      <x:c r="B652" s="10" t="str">
        <x:v>A8</x:v>
      </x:c>
      <x:c r="C652" s="11" t="str">
        <x:v>Оборудование</x:v>
      </x:c>
      <x:c r="D652" s="11" t="str">
        <x:v>Резервное хранилище</x:v>
      </x:c>
      <x:c r="E652" s="11" t="str">
        <x:v>NAS 4 отсека, 10GbE, RAM ≥16GB, диски отдельно</x:v>
      </x:c>
      <x:c r="F652" s="14" t="n">
        <x:v>1</x:v>
      </x:c>
      <x:c r="G652" s="3" t="str">
        <x:v>шт</x:v>
      </x:c>
      <x:c r="H652" s="15" t="n">
        <x:v>1100</x:v>
      </x:c>
      <x:c r="I652" s="15" t="n">
        <x:v>2600</x:v>
      </x:c>
      <x:c r="J652" s="16" t="n">
        <x:f>IF(AND(ISNUMBER(F652),ISNUMBER(H652)),F652*H652,"")</x:f>
        <x:v>1100</x:v>
      </x:c>
      <x:c r="K652" s="16" t="n">
        <x:f>IF(AND(ISNUMBER(F652),ISNUMBER(I652)),F652*I652,"")</x:f>
        <x:v>2600</x:v>
      </x:c>
      <x:c r="L652" s="11" t="str">
        <x:v>Купить</x:v>
      </x:c>
      <x:c r="M652" s="11" t="str">
        <x:v>Копии настроек, данных и контрольных точек. Основной сервер не считается резервной копией.</x:v>
      </x:c>
      <x:c r="N652" s="11" t="str">
        <x:v>Бюджетная оценка на 03.10.2026. Источник подтверждает характеристики, а не цену.</x:v>
      </x:c>
      <x:c r="O652" s="11" t="str">
        <x:f>IF(C652="Опционально","Вне итога",IF(AND(ISNUMBER(F652),ISNUMBER(H652),ISNUMBER(I652),F652&gt;0,H652&gt;=0,I652&gt;=H652),"Цена учтена","Уточнить цену/количество"))</x:f>
        <x:v>Цена учтена</x:v>
      </x:c>
      <x:c r="P652" s="10"/>
      <x:c r="Q652" s="18" t="str">
        <x:v>Бюджетная оценка автора</x:v>
      </x:c>
      <x:c r="R652" s="18" t="str"/>
    </x:row>
    <x:row r="653" ht="44" customHeight="1">
      <x:c r="A653" s="10" t="str">
        <x:v>A8.2</x:v>
      </x:c>
      <x:c r="B653" s="10" t="str">
        <x:v>A8</x:v>
      </x:c>
      <x:c r="C653" s="11" t="str">
        <x:v>Оборудование</x:v>
      </x:c>
      <x:c r="D653" s="11" t="str">
        <x:v>Диски резервного хранилища</x:v>
      </x:c>
      <x:c r="E653" s="11" t="str">
        <x:v>4×12TB NAS/enterprise HDD. RAID6: около 24TB до форматирования</x:v>
      </x:c>
      <x:c r="F653" s="14" t="n">
        <x:v>4</x:v>
      </x:c>
      <x:c r="G653" s="3" t="str">
        <x:v>шт</x:v>
      </x:c>
      <x:c r="H653" s="15" t="n">
        <x:v>250</x:v>
      </x:c>
      <x:c r="I653" s="15" t="n">
        <x:v>430</x:v>
      </x:c>
      <x:c r="J653" s="16" t="n">
        <x:f>IF(AND(ISNUMBER(F653),ISNUMBER(H653)),F653*H653,"")</x:f>
        <x:v>1000</x:v>
      </x:c>
      <x:c r="K653" s="16" t="n">
        <x:f>IF(AND(ISNUMBER(F653),ISNUMBER(I653)),F653*I653,"")</x:f>
        <x:v>1720</x:v>
      </x:c>
      <x:c r="L653" s="11" t="str">
        <x:v>Купить</x:v>
      </x:c>
      <x:c r="M653" s="11" t="str">
        <x:v>Цена каждого диска. Один дополнительный запасной диск указан отдельно.</x:v>
      </x:c>
      <x:c r="N653" s="11" t="str">
        <x:v>Бюджетная оценка на 03.10.2026. Источник подтверждает характеристики, а не цену.</x:v>
      </x:c>
      <x:c r="O653" s="11" t="str">
        <x:f>IF(C653="Опционально","Вне итога",IF(AND(ISNUMBER(F653),ISNUMBER(H653),ISNUMBER(I653),F653&gt;0,H653&gt;=0,I653&gt;=H653),"Цена учтена","Уточнить цену/количество"))</x:f>
        <x:v>Цена учтена</x:v>
      </x:c>
      <x:c r="P653" s="10"/>
      <x:c r="Q653" s="18" t="str">
        <x:v>Бюджетная оценка автора</x:v>
      </x:c>
      <x:c r="R653" s="18" t="str"/>
    </x:row>
    <x:row r="654" ht="44" customHeight="1">
      <x:c r="A654" s="10" t="str">
        <x:v>A8.2</x:v>
      </x:c>
      <x:c r="B654" s="10" t="str">
        <x:v>A8</x:v>
      </x:c>
      <x:c r="C654" s="11" t="str">
        <x:v>Оборудование</x:v>
      </x:c>
      <x:c r="D654" s="11" t="str">
        <x:v>Запасной диск NAS</x:v>
      </x:c>
      <x:c r="E654" s="11" t="str">
        <x:v>12TB той же совместимой серии</x:v>
      </x:c>
      <x:c r="F654" s="14" t="n">
        <x:v>1</x:v>
      </x:c>
      <x:c r="G654" s="3" t="str">
        <x:v>шт</x:v>
      </x:c>
      <x:c r="H654" s="15" t="n">
        <x:v>250</x:v>
      </x:c>
      <x:c r="I654" s="15" t="n">
        <x:v>430</x:v>
      </x:c>
      <x:c r="J654" s="16" t="n">
        <x:f>IF(AND(ISNUMBER(F654),ISNUMBER(H654)),F654*H654,"")</x:f>
        <x:v>250</x:v>
      </x:c>
      <x:c r="K654" s="16" t="n">
        <x:f>IF(AND(ISNUMBER(F654),ISNUMBER(I654)),F654*I654,"")</x:f>
        <x:v>430</x:v>
      </x:c>
      <x:c r="L654" s="11" t="str">
        <x:v>Купить</x:v>
      </x:c>
      <x:c r="M654" s="11" t="str">
        <x:v>Быстрая замена отказавшего диска.</x:v>
      </x:c>
      <x:c r="N654" s="11" t="str">
        <x:v>Бюджетная оценка на 03.10.2026. Источник подтверждает характеристики, а не цену.</x:v>
      </x:c>
      <x:c r="O654" s="11" t="str">
        <x:f>IF(C654="Опционально","Вне итога",IF(AND(ISNUMBER(F654),ISNUMBER(H654),ISNUMBER(I654),F654&gt;0,H654&gt;=0,I654&gt;=H654),"Цена учтена","Уточнить цену/количество"))</x:f>
        <x:v>Цена учтена</x:v>
      </x:c>
      <x:c r="P654" s="10"/>
      <x:c r="Q654" s="18" t="str">
        <x:v>Бюджетная оценка автора</x:v>
      </x:c>
      <x:c r="R654" s="18" t="str"/>
    </x:row>
    <x:row r="655" ht="44" customHeight="1">
      <x:c r="A655" s="10" t="str">
        <x:v>A8.2</x:v>
      </x:c>
      <x:c r="B655" s="10" t="str">
        <x:v>A8</x:v>
      </x:c>
      <x:c r="C655" s="11" t="str">
        <x:v>Оборудование</x:v>
      </x:c>
      <x:c r="D655" s="11" t="str">
        <x:v>Рабочее место администратора</x:v>
      </x:c>
      <x:c r="E655" s="11" t="str">
        <x:v>Мини-ПК 16GB RAM, SSD 512GB, Ethernet</x:v>
      </x:c>
      <x:c r="F655" s="14" t="n">
        <x:v>1</x:v>
      </x:c>
      <x:c r="G655" s="3" t="str">
        <x:v>шт</x:v>
      </x:c>
      <x:c r="H655" s="15" t="n">
        <x:v>400</x:v>
      </x:c>
      <x:c r="I655" s="15" t="n">
        <x:v>800</x:v>
      </x:c>
      <x:c r="J655" s="16" t="n">
        <x:f>IF(AND(ISNUMBER(F655),ISNUMBER(H655)),F655*H655,"")</x:f>
        <x:v>400</x:v>
      </x:c>
      <x:c r="K655" s="16" t="n">
        <x:f>IF(AND(ISNUMBER(F655),ISNUMBER(I655)),F655*I655,"")</x:f>
        <x:v>800</x:v>
      </x:c>
      <x:c r="L655" s="11" t="str">
        <x:v>Купить</x:v>
      </x:c>
      <x:c r="M655" s="11" t="str">
        <x:v>Настройка и управление системой. Для Mac можно использовать один узел вместо отдельного ПК.</x:v>
      </x:c>
      <x:c r="N655" s="11" t="str">
        <x:v>Бюджетная оценка на 03.10.2026. Источник подтверждает характеристики, а не цену.</x:v>
      </x:c>
      <x:c r="O655" s="11" t="str">
        <x:f>IF(C655="Опционально","Вне итога",IF(AND(ISNUMBER(F655),ISNUMBER(H655),ISNUMBER(I655),F655&gt;0,H655&gt;=0,I655&gt;=H655),"Цена учтена","Уточнить цену/количество"))</x:f>
        <x:v>Цена учтена</x:v>
      </x:c>
      <x:c r="P655" s="10"/>
      <x:c r="Q655" s="18" t="str">
        <x:v>Бюджетная оценка автора</x:v>
      </x:c>
      <x:c r="R655" s="18" t="str"/>
    </x:row>
    <x:row r="656" ht="44" customHeight="1">
      <x:c r="A656" s="10" t="str">
        <x:v>A8.2</x:v>
      </x:c>
      <x:c r="B656" s="10" t="str">
        <x:v>A8</x:v>
      </x:c>
      <x:c r="C656" s="11" t="str">
        <x:v>Оборудование</x:v>
      </x:c>
      <x:c r="D656" s="11" t="str">
        <x:v>Монитор</x:v>
      </x:c>
      <x:c r="E656" s="11" t="str">
        <x:v>27 дюймов, HDMI/DisplayPort</x:v>
      </x:c>
      <x:c r="F656" s="14" t="n">
        <x:v>1</x:v>
      </x:c>
      <x:c r="G656" s="3" t="str">
        <x:v>шт</x:v>
      </x:c>
      <x:c r="H656" s="15" t="n">
        <x:v>160</x:v>
      </x:c>
      <x:c r="I656" s="15" t="n">
        <x:v>320</x:v>
      </x:c>
      <x:c r="J656" s="16" t="n">
        <x:f>IF(AND(ISNUMBER(F656),ISNUMBER(H656)),F656*H656,"")</x:f>
        <x:v>160</x:v>
      </x:c>
      <x:c r="K656" s="16" t="n">
        <x:f>IF(AND(ISNUMBER(F656),ISNUMBER(I656)),F656*I656,"")</x:f>
        <x:v>320</x:v>
      </x:c>
      <x:c r="L656" s="11" t="str">
        <x:v>Купить</x:v>
      </x:c>
      <x:c r="M656" s="11" t="str"/>
      <x:c r="N656" s="11" t="str">
        <x:v>Бюджетная оценка на 03.10.2026. Источник подтверждает характеристики, а не цену.</x:v>
      </x:c>
      <x:c r="O656" s="11" t="str">
        <x:f>IF(C656="Опционально","Вне итога",IF(AND(ISNUMBER(F656),ISNUMBER(H656),ISNUMBER(I656),F656&gt;0,H656&gt;=0,I656&gt;=H656),"Цена учтена","Уточнить цену/количество"))</x:f>
        <x:v>Цена учтена</x:v>
      </x:c>
      <x:c r="P656" s="10"/>
      <x:c r="Q656" s="18" t="str">
        <x:v>Бюджетная оценка автора</x:v>
      </x:c>
      <x:c r="R656" s="18" t="str"/>
    </x:row>
    <x:row r="657" ht="44" customHeight="1">
      <x:c r="A657" s="10" t="str">
        <x:v>A8.2</x:v>
      </x:c>
      <x:c r="B657" s="10" t="str">
        <x:v>A8</x:v>
      </x:c>
      <x:c r="C657" s="11" t="str">
        <x:v>Оборудование</x:v>
      </x:c>
      <x:c r="D657" s="11" t="str">
        <x:v>Клавиатура и мышь</x:v>
      </x:c>
      <x:c r="E657" s="11" t="str">
        <x:v>Проводные USB</x:v>
      </x:c>
      <x:c r="F657" s="14" t="n">
        <x:v>1</x:v>
      </x:c>
      <x:c r="G657" s="3" t="str">
        <x:v>к-т</x:v>
      </x:c>
      <x:c r="H657" s="15" t="n">
        <x:v>30</x:v>
      </x:c>
      <x:c r="I657" s="15" t="n">
        <x:v>70</x:v>
      </x:c>
      <x:c r="J657" s="16" t="n">
        <x:f>IF(AND(ISNUMBER(F657),ISNUMBER(H657)),F657*H657,"")</x:f>
        <x:v>30</x:v>
      </x:c>
      <x:c r="K657" s="16" t="n">
        <x:f>IF(AND(ISNUMBER(F657),ISNUMBER(I657)),F657*I657,"")</x:f>
        <x:v>70</x:v>
      </x:c>
      <x:c r="L657" s="11" t="str">
        <x:v>Купить</x:v>
      </x:c>
      <x:c r="M657" s="11" t="str"/>
      <x:c r="N657" s="11" t="str">
        <x:v>Бюджетная оценка на 03.10.2026. Источник подтверждает характеристики, а не цену.</x:v>
      </x:c>
      <x:c r="O657" s="11" t="str">
        <x:f>IF(C657="Опционально","Вне итога",IF(AND(ISNUMBER(F657),ISNUMBER(H657),ISNUMBER(I657),F657&gt;0,H657&gt;=0,I657&gt;=H657),"Цена учтена","Уточнить цену/количество"))</x:f>
        <x:v>Цена учтена</x:v>
      </x:c>
      <x:c r="P657" s="10"/>
      <x:c r="Q657" s="18" t="str">
        <x:v>Бюджетная оценка автора</x:v>
      </x:c>
      <x:c r="R657" s="18" t="str"/>
    </x:row>
    <x:row r="658" ht="44" customHeight="1">
      <x:c r="A658" s="10" t="str">
        <x:v>A8.2</x:v>
      </x:c>
      <x:c r="B658" s="10" t="str">
        <x:v>A8</x:v>
      </x:c>
      <x:c r="C658" s="11" t="str">
        <x:v>Оборудование</x:v>
      </x:c>
      <x:c r="D658" s="11" t="str">
        <x:v>Кабель монитора</x:v>
      </x:c>
      <x:c r="E658" s="11" t="str">
        <x:v>HDMI/DisplayPort 2 м, по разъёму компьютера</x:v>
      </x:c>
      <x:c r="F658" s="14" t="n">
        <x:v>1</x:v>
      </x:c>
      <x:c r="G658" s="3" t="str">
        <x:v>шт</x:v>
      </x:c>
      <x:c r="H658" s="15" t="n">
        <x:v>10</x:v>
      </x:c>
      <x:c r="I658" s="15" t="n">
        <x:v>30</x:v>
      </x:c>
      <x:c r="J658" s="16" t="n">
        <x:f>IF(AND(ISNUMBER(F658),ISNUMBER(H658)),F658*H658,"")</x:f>
        <x:v>10</x:v>
      </x:c>
      <x:c r="K658" s="16" t="n">
        <x:f>IF(AND(ISNUMBER(F658),ISNUMBER(I658)),F658*I658,"")</x:f>
        <x:v>30</x:v>
      </x:c>
      <x:c r="L658" s="11" t="str">
        <x:v>Купить</x:v>
      </x:c>
      <x:c r="M658" s="11" t="str"/>
      <x:c r="N658" s="11" t="str">
        <x:v>Бюджетная оценка на 03.10.2026. Источник подтверждает характеристики, а не цену.</x:v>
      </x:c>
      <x:c r="O658" s="11" t="str">
        <x:f>IF(C658="Опционально","Вне итога",IF(AND(ISNUMBER(F658),ISNUMBER(H658),ISNUMBER(I658),F658&gt;0,H658&gt;=0,I658&gt;=H658),"Цена учтена","Уточнить цену/количество"))</x:f>
        <x:v>Цена учтена</x:v>
      </x:c>
      <x:c r="P658" s="10"/>
      <x:c r="Q658" s="18" t="str">
        <x:v>Бюджетная оценка автора</x:v>
      </x:c>
      <x:c r="R658" s="18" t="str"/>
    </x:row>
    <x:row r="659" ht="44" customHeight="1">
      <x:c r="A659" s="10" t="str">
        <x:v>A8.2</x:v>
      </x:c>
      <x:c r="B659" s="10" t="str">
        <x:v>A8</x:v>
      </x:c>
      <x:c r="C659" s="11" t="str">
        <x:v>Оборудование</x:v>
      </x:c>
      <x:c r="D659" s="11" t="str">
        <x:v>Патч-корды обычной сети</x:v>
      </x:c>
      <x:c r="E659" s="11" t="str">
        <x:v>Cat6A, 2 м, RJ45, заводские</x:v>
      </x:c>
      <x:c r="F659" s="14" t="n">
        <x:v>8</x:v>
      </x:c>
      <x:c r="G659" s="3" t="str">
        <x:v>шт</x:v>
      </x:c>
      <x:c r="H659" s="15" t="n">
        <x:v>8</x:v>
      </x:c>
      <x:c r="I659" s="15" t="n">
        <x:v>20</x:v>
      </x:c>
      <x:c r="J659" s="16" t="n">
        <x:f>IF(AND(ISNUMBER(F659),ISNUMBER(H659)),F659*H659,"")</x:f>
        <x:v>64</x:v>
      </x:c>
      <x:c r="K659" s="16" t="n">
        <x:f>IF(AND(ISNUMBER(F659),ISNUMBER(I659)),F659*I659,"")</x:f>
        <x:v>160</x:v>
      </x:c>
      <x:c r="L659" s="11" t="str">
        <x:v>Купить</x:v>
      </x:c>
      <x:c r="M659" s="11" t="str">
        <x:v>6 рабочих соединений и 2 запасных. Длина 2 м является исходным допущением.</x:v>
      </x:c>
      <x:c r="N659" s="11" t="str">
        <x:v>Бюджетная оценка на 03.10.2026. Источник подтверждает характеристики, а не цену.</x:v>
      </x:c>
      <x:c r="O659" s="11" t="str">
        <x:f>IF(C659="Опционально","Вне итога",IF(AND(ISNUMBER(F659),ISNUMBER(H659),ISNUMBER(I659),F659&gt;0,H659&gt;=0,I659&gt;=H659),"Цена учтена","Уточнить цену/количество"))</x:f>
        <x:v>Цена учтена</x:v>
      </x:c>
      <x:c r="P659" s="10"/>
      <x:c r="Q659" s="18" t="str">
        <x:v>Бюджетная оценка автора</x:v>
      </x:c>
      <x:c r="R659" s="18" t="str"/>
    </x:row>
    <x:row r="660" ht="44" customHeight="1">
      <x:c r="A660" s="10" t="str">
        <x:v>A8.2</x:v>
      </x:c>
      <x:c r="B660" s="10" t="str">
        <x:v>A8</x:v>
      </x:c>
      <x:c r="C660" s="11" t="str">
        <x:v>Оборудование</x:v>
      </x:c>
      <x:c r="D660" s="11" t="str">
        <x:v>USB-накопители для восстановления</x:v>
      </x:c>
      <x:c r="E660" s="11" t="str">
        <x:v>64GB USB 3.x</x:v>
      </x:c>
      <x:c r="F660" s="14" t="n">
        <x:v>2</x:v>
      </x:c>
      <x:c r="G660" s="3" t="str">
        <x:v>шт</x:v>
      </x:c>
      <x:c r="H660" s="15" t="n">
        <x:v>12</x:v>
      </x:c>
      <x:c r="I660" s="15" t="n">
        <x:v>25</x:v>
      </x:c>
      <x:c r="J660" s="16" t="n">
        <x:f>IF(AND(ISNUMBER(F660),ISNUMBER(H660)),F660*H660,"")</x:f>
        <x:v>24</x:v>
      </x:c>
      <x:c r="K660" s="16" t="n">
        <x:f>IF(AND(ISNUMBER(F660),ISNUMBER(I660)),F660*I660,"")</x:f>
        <x:v>50</x:v>
      </x:c>
      <x:c r="L660" s="11" t="str">
        <x:v>Купить</x:v>
      </x:c>
      <x:c r="M660" s="11" t="str">
        <x:v>Установочный носитель и аварийное восстановление. Не место хранения единственной копии данных.</x:v>
      </x:c>
      <x:c r="N660" s="11" t="str">
        <x:v>Бюджетная оценка на 03.10.2026. Источник подтверждает характеристики, а не цену.</x:v>
      </x:c>
      <x:c r="O660" s="11" t="str">
        <x:f>IF(C660="Опционально","Вне итога",IF(AND(ISNUMBER(F660),ISNUMBER(H660),ISNUMBER(I660),F660&gt;0,H660&gt;=0,I660&gt;=H660),"Цена учтена","Уточнить цену/количество"))</x:f>
        <x:v>Цена учтена</x:v>
      </x:c>
      <x:c r="P660" s="10"/>
      <x:c r="Q660" s="18" t="str">
        <x:v>Бюджетная оценка автора</x:v>
      </x:c>
      <x:c r="R660" s="18" t="str"/>
    </x:row>
    <x:row r="661" ht="44" customHeight="1">
      <x:c r="A661" s="10" t="str">
        <x:v>A8.2</x:v>
      </x:c>
      <x:c r="B661" s="10" t="str">
        <x:v>A8</x:v>
      </x:c>
      <x:c r="C661" s="11" t="str">
        <x:v>Помещение</x:v>
      </x:c>
      <x:c r="D661" s="11" t="str">
        <x:v>Обследование и проект</x:v>
      </x:c>
      <x:c r="E661" s="11" t="str">
        <x:v>Электрик, специалист по охлаждению, проверка несущей способности пола</x:v>
      </x:c>
      <x:c r="F661" s="14" t="n">
        <x:v>1</x:v>
      </x:c>
      <x:c r="G661" s="3" t="str">
        <x:v>усл</x:v>
      </x:c>
      <x:c r="H661" s="15" t="n">
        <x:v>2000</x:v>
      </x:c>
      <x:c r="I661" s="15" t="n">
        <x:v>8000</x:v>
      </x:c>
      <x:c r="J661" s="16" t="n">
        <x:f>IF(AND(ISNUMBER(F661),ISNUMBER(H661)),F661*H661,"")</x:f>
        <x:v>2000</x:v>
      </x:c>
      <x:c r="K661" s="16" t="n">
        <x:f>IF(AND(ISNUMBER(F661),ISNUMBER(I661)),F661*I661,"")</x:f>
        <x:v>8000</x:v>
      </x:c>
      <x:c r="L661" s="11" t="str">
        <x:v>Купить</x:v>
      </x:c>
      <x:c r="M661" s="11" t="str">
        <x:v>Уточнить вводную мощность, трассы, дверные проёмы, этаж, шум и наружный блок. До закупки кабеля и защиты.</x:v>
      </x:c>
      <x:c r="N661" s="11" t="str">
        <x:v>Бюджетная оценка на 03.10.2026. Источник подтверждает характеристики, а не цену.</x:v>
      </x:c>
      <x:c r="O661" s="11" t="str">
        <x:f>IF(C661="Опционально","Вне итога",IF(AND(ISNUMBER(F661),ISNUMBER(H661),ISNUMBER(I661),F661&gt;0,H661&gt;=0,I661&gt;=H661),"Цена учтена","Уточнить цену/количество"))</x:f>
        <x:v>Цена учтена</x:v>
      </x:c>
      <x:c r="P661" s="10"/>
      <x:c r="Q661" s="18" t="str">
        <x:v>Бюджетная оценка автора</x:v>
      </x:c>
      <x:c r="R661" s="18" t="str"/>
    </x:row>
    <x:row r="662" ht="44" customHeight="1">
      <x:c r="A662" s="10" t="str">
        <x:v>A8.2</x:v>
      </x:c>
      <x:c r="B662" s="10" t="str">
        <x:v>A8</x:v>
      </x:c>
      <x:c r="C662" s="11" t="str">
        <x:v>Помещение</x:v>
      </x:c>
      <x:c r="D662" s="11" t="str">
        <x:v>Подготовка поверхностей</x:v>
      </x:c>
      <x:c r="E662" s="11" t="str">
        <x:v>Обеспыливание, герметизация щелей, ремонт покрытия существующей комнаты</x:v>
      </x:c>
      <x:c r="F662" s="14" t="n">
        <x:v>60</x:v>
      </x:c>
      <x:c r="G662" s="3" t="str">
        <x:v>м²</x:v>
      </x:c>
      <x:c r="H662" s="15" t="n">
        <x:v>30</x:v>
      </x:c>
      <x:c r="I662" s="15" t="n">
        <x:v>80</x:v>
      </x:c>
      <x:c r="J662" s="16" t="n">
        <x:f>IF(AND(ISNUMBER(F662),ISNUMBER(H662)),F662*H662,"")</x:f>
        <x:v>1800</x:v>
      </x:c>
      <x:c r="K662" s="16" t="n">
        <x:f>IF(AND(ISNUMBER(F662),ISNUMBER(I662)),F662*I662,"")</x:f>
        <x:v>4800</x:v>
      </x:c>
      <x:c r="L662" s="11" t="str">
        <x:v>Купить</x:v>
      </x:c>
      <x:c r="M662" s="11" t="str">
        <x:v>Исходно помещение с готовыми стенами и крышей. Строительство здания не рассчитано.</x:v>
      </x:c>
      <x:c r="N662" s="11" t="str">
        <x:v>Бюджетная оценка на 03.10.2026. Источник подтверждает характеристики, а не цену.</x:v>
      </x:c>
      <x:c r="O662" s="11" t="str">
        <x:f>IF(C662="Опционально","Вне итога",IF(AND(ISNUMBER(F662),ISNUMBER(H662),ISNUMBER(I662),F662&gt;0,H662&gt;=0,I662&gt;=H662),"Цена учтена","Уточнить цену/количество"))</x:f>
        <x:v>Цена учтена</x:v>
      </x:c>
      <x:c r="P662" s="10"/>
      <x:c r="Q662" s="18" t="str">
        <x:v>Бюджетная оценка автора</x:v>
      </x:c>
      <x:c r="R662" s="18" t="str"/>
    </x:row>
    <x:row r="663" ht="44" customHeight="1">
      <x:c r="A663" s="10" t="str">
        <x:v>A8.2</x:v>
      </x:c>
      <x:c r="B663" s="10" t="str">
        <x:v>A8</x:v>
      </x:c>
      <x:c r="C663" s="11" t="str">
        <x:v>Помещение</x:v>
      </x:c>
      <x:c r="D663" s="11" t="str">
        <x:v>Усиление пола и перемещение тяжёлого оборудования</x:v>
      </x:c>
      <x:c r="E663" s="11" t="str">
        <x:v>Работы по результатам обследования, бюджетный резерв</x:v>
      </x:c>
      <x:c r="F663" s="14" t="n">
        <x:v>1</x:v>
      </x:c>
      <x:c r="G663" s="3" t="str">
        <x:v>резерв</x:v>
      </x:c>
      <x:c r="H663" s="15" t="n">
        <x:v>0</x:v>
      </x:c>
      <x:c r="I663" s="15" t="n">
        <x:v>60000</x:v>
      </x:c>
      <x:c r="J663" s="16" t="n">
        <x:f>IF(AND(ISNUMBER(F663),ISNUMBER(H663)),F663*H663,"")</x:f>
        <x:v>0</x:v>
      </x:c>
      <x:c r="K663" s="16" t="n">
        <x:f>IF(AND(ISNUMBER(F663),ISNUMBER(I663)),F663*I663,"")</x:f>
        <x:v>60000</x:v>
      </x:c>
      <x:c r="L663" s="11" t="str">
        <x:v>Резерв</x:v>
      </x:c>
      <x:c r="M663" s="11" t="str">
        <x:v>Может не понадобиться. Для тяжёлых стоек нагрузку подтверждает инженер, цену даёт подрядчик.</x:v>
      </x:c>
      <x:c r="N663" s="11" t="str">
        <x:v>Бюджетная оценка на 03.10.2026. Источник подтверждает характеристики, а не цену.</x:v>
      </x:c>
      <x:c r="O663" s="11" t="str">
        <x:f>IF(C663="Опционально","Вне итога",IF(AND(ISNUMBER(F663),ISNUMBER(H663),ISNUMBER(I663),F663&gt;0,H663&gt;=0,I663&gt;=H663),"Цена учтена","Уточнить цену/количество"))</x:f>
        <x:v>Цена учтена</x:v>
      </x:c>
      <x:c r="P663" s="10"/>
      <x:c r="Q663" s="18" t="str">
        <x:v>Бюджетная оценка автора</x:v>
      </x:c>
      <x:c r="R663" s="18" t="str"/>
    </x:row>
    <x:row r="664" ht="44" customHeight="1">
      <x:c r="A664" s="10" t="str">
        <x:v>A8.2</x:v>
      </x:c>
      <x:c r="B664" s="10" t="str">
        <x:v>A8</x:v>
      </x:c>
      <x:c r="C664" s="11" t="str">
        <x:v>Помещение</x:v>
      </x:c>
      <x:c r="D664" s="11" t="str">
        <x:v>Серверная стойка</x:v>
      </x:c>
      <x:c r="E664" s="11" t="str">
        <x:v>42U, ширина 800 мм, глубина 1200–1400 мм, нагрузка ≥1500 кг</x:v>
      </x:c>
      <x:c r="F664" s="14" t="n">
        <x:v>1</x:v>
      </x:c>
      <x:c r="G664" s="3" t="str">
        <x:v>шт</x:v>
      </x:c>
      <x:c r="H664" s="15" t="n">
        <x:v>1500</x:v>
      </x:c>
      <x:c r="I664" s="15" t="n">
        <x:v>3500</x:v>
      </x:c>
      <x:c r="J664" s="16" t="n">
        <x:f>IF(AND(ISNUMBER(F664),ISNUMBER(H664)),F664*H664,"")</x:f>
        <x:v>1500</x:v>
      </x:c>
      <x:c r="K664" s="16" t="n">
        <x:f>IF(AND(ISNUMBER(F664),ISNUMBER(I664)),F664*I664,"")</x:f>
        <x:v>3500</x:v>
      </x:c>
      <x:c r="L664" s="11" t="str">
        <x:v>Купить</x:v>
      </x:c>
      <x:c r="M664" s="11" t="str">
        <x:v>Для NVL72 стойка основного комплекса уже включена. Здесь стойки для внешней сети и NAS.</x:v>
      </x:c>
      <x:c r="N664" s="11" t="str">
        <x:v>Бюджетная оценка на 03.10.2026. Источник подтверждает характеристики, а не цену.</x:v>
      </x:c>
      <x:c r="O664" s="11" t="str">
        <x:f>IF(C664="Опционально","Вне итога",IF(AND(ISNUMBER(F664),ISNUMBER(H664),ISNUMBER(I664),F664&gt;0,H664&gt;=0,I664&gt;=H664),"Цена учтена","Уточнить цену/количество"))</x:f>
        <x:v>Цена учтена</x:v>
      </x:c>
      <x:c r="P664" s="10"/>
      <x:c r="Q664" s="18" t="str">
        <x:v>Бюджетная оценка автора</x:v>
      </x:c>
      <x:c r="R664" s="18" t="str"/>
    </x:row>
    <x:row r="665" ht="44" customHeight="1">
      <x:c r="A665" s="10" t="str">
        <x:v>A8.2</x:v>
      </x:c>
      <x:c r="B665" s="10" t="str">
        <x:v>A8</x:v>
      </x:c>
      <x:c r="C665" s="11" t="str">
        <x:v>Помещение</x:v>
      </x:c>
      <x:c r="D665" s="11" t="str">
        <x:v>Полка для NAS и сетевого оборудования</x:v>
      </x:c>
      <x:c r="E665" s="11" t="str">
        <x:v>19 дюймов, усиленная</x:v>
      </x:c>
      <x:c r="F665" s="14" t="n">
        <x:v>2</x:v>
      </x:c>
      <x:c r="G665" s="3" t="str">
        <x:v>шт</x:v>
      </x:c>
      <x:c r="H665" s="15" t="n">
        <x:v>70</x:v>
      </x:c>
      <x:c r="I665" s="15" t="n">
        <x:v>160</x:v>
      </x:c>
      <x:c r="J665" s="16" t="n">
        <x:f>IF(AND(ISNUMBER(F665),ISNUMBER(H665)),F665*H665,"")</x:f>
        <x:v>140</x:v>
      </x:c>
      <x:c r="K665" s="16" t="n">
        <x:f>IF(AND(ISNUMBER(F665),ISNUMBER(I665)),F665*I665,"")</x:f>
        <x:v>320</x:v>
      </x:c>
      <x:c r="L665" s="11" t="str">
        <x:v>Купить</x:v>
      </x:c>
      <x:c r="M665" s="11" t="str"/>
      <x:c r="N665" s="11" t="str">
        <x:v>Бюджетная оценка на 03.10.2026. Источник подтверждает характеристики, а не цену.</x:v>
      </x:c>
      <x:c r="O665" s="11" t="str">
        <x:f>IF(C665="Опционально","Вне итога",IF(AND(ISNUMBER(F665),ISNUMBER(H665),ISNUMBER(I665),F665&gt;0,H665&gt;=0,I665&gt;=H665),"Цена учтена","Уточнить цену/количество"))</x:f>
        <x:v>Цена учтена</x:v>
      </x:c>
      <x:c r="P665" s="10"/>
      <x:c r="Q665" s="18" t="str">
        <x:v>Бюджетная оценка автора</x:v>
      </x:c>
      <x:c r="R665" s="18" t="str"/>
    </x:row>
    <x:row r="666" ht="44" customHeight="1">
      <x:c r="A666" s="10" t="str">
        <x:v>A8.2</x:v>
      </x:c>
      <x:c r="B666" s="10" t="str">
        <x:v>A8</x:v>
      </x:c>
      <x:c r="C666" s="11" t="str">
        <x:v>Помещение</x:v>
      </x:c>
      <x:c r="D666" s="11" t="str">
        <x:v>Закрытие пустых мест и организация кабелей</x:v>
      </x:c>
      <x:c r="E666" s="11" t="str">
        <x:v>Заглушки U, вертикальный и горизонтальный органайзеры, крепёж M6</x:v>
      </x:c>
      <x:c r="F666" s="14" t="n">
        <x:v>1</x:v>
      </x:c>
      <x:c r="G666" s="3" t="str">
        <x:v>к-т</x:v>
      </x:c>
      <x:c r="H666" s="15" t="n">
        <x:v>160</x:v>
      </x:c>
      <x:c r="I666" s="15" t="n">
        <x:v>400</x:v>
      </x:c>
      <x:c r="J666" s="16" t="n">
        <x:f>IF(AND(ISNUMBER(F666),ISNUMBER(H666)),F666*H666,"")</x:f>
        <x:v>160</x:v>
      </x:c>
      <x:c r="K666" s="16" t="n">
        <x:f>IF(AND(ISNUMBER(F666),ISNUMBER(I666)),F666*I666,"")</x:f>
        <x:v>400</x:v>
      </x:c>
      <x:c r="L666" s="11" t="str">
        <x:v>Купить</x:v>
      </x:c>
      <x:c r="M666" s="11" t="str">
        <x:v>Предотвращение возврата горячего воздуха и удобное обслуживание. Рельсы серверов считаются в серверном комплекте.</x:v>
      </x:c>
      <x:c r="N666" s="11" t="str">
        <x:v>Бюджетная оценка на 03.10.2026. Источник подтверждает характеристики, а не цену.</x:v>
      </x:c>
      <x:c r="O666" s="11" t="str">
        <x:f>IF(C666="Опционально","Вне итога",IF(AND(ISNUMBER(F666),ISNUMBER(H666),ISNUMBER(I666),F666&gt;0,H666&gt;=0,I666&gt;=H666),"Цена учтена","Уточнить цену/количество"))</x:f>
        <x:v>Цена учтена</x:v>
      </x:c>
      <x:c r="P666" s="10"/>
      <x:c r="Q666" s="18" t="str">
        <x:v>Бюджетная оценка автора</x:v>
      </x:c>
      <x:c r="R666" s="18" t="str"/>
    </x:row>
    <x:row r="667" ht="44" customHeight="1">
      <x:c r="A667" s="10" t="str">
        <x:v>A8.2</x:v>
      </x:c>
      <x:c r="B667" s="10" t="str">
        <x:v>A8</x:v>
      </x:c>
      <x:c r="C667" s="11" t="str">
        <x:v>Помещение</x:v>
      </x:c>
      <x:c r="D667" s="11" t="str">
        <x:v>Заземление стоек</x:v>
      </x:c>
      <x:c r="E667" s="11" t="str">
        <x:v>Шина, перемычки, наконечники</x:v>
      </x:c>
      <x:c r="F667" s="14" t="n">
        <x:v>1</x:v>
      </x:c>
      <x:c r="G667" s="3" t="str">
        <x:v>к-т</x:v>
      </x:c>
      <x:c r="H667" s="15" t="n">
        <x:v>80</x:v>
      </x:c>
      <x:c r="I667" s="15" t="n">
        <x:v>220</x:v>
      </x:c>
      <x:c r="J667" s="16" t="n">
        <x:f>IF(AND(ISNUMBER(F667),ISNUMBER(H667)),F667*H667,"")</x:f>
        <x:v>80</x:v>
      </x:c>
      <x:c r="K667" s="16" t="n">
        <x:f>IF(AND(ISNUMBER(F667),ISNUMBER(I667)),F667*I667,"")</x:f>
        <x:v>220</x:v>
      </x:c>
      <x:c r="L667" s="11" t="str">
        <x:v>Купить</x:v>
      </x:c>
      <x:c r="M667" s="11" t="str"/>
      <x:c r="N667" s="11" t="str">
        <x:v>Бюджетная оценка на 03.10.2026. Источник подтверждает характеристики, а не цену.</x:v>
      </x:c>
      <x:c r="O667" s="11" t="str">
        <x:f>IF(C667="Опционально","Вне итога",IF(AND(ISNUMBER(F667),ISNUMBER(H667),ISNUMBER(I667),F667&gt;0,H667&gt;=0,I667&gt;=H667),"Цена учтена","Уточнить цену/количество"))</x:f>
        <x:v>Цена учтена</x:v>
      </x:c>
      <x:c r="P667" s="10"/>
      <x:c r="Q667" s="18" t="str">
        <x:v>Бюджетная оценка автора</x:v>
      </x:c>
      <x:c r="R667" s="18" t="str"/>
    </x:row>
    <x:row r="668" ht="61" customHeight="1">
      <x:c r="A668" s="10" t="str">
        <x:v>A8.2</x:v>
      </x:c>
      <x:c r="B668" s="10" t="str">
        <x:v>A8</x:v>
      </x:c>
      <x:c r="C668" s="11" t="str">
        <x:v>Помещение</x:v>
      </x:c>
      <x:c r="D668" s="11" t="str">
        <x:v>Источник бесперебойного питания</x:v>
      </x:c>
      <x:c r="E668" s="11" t="str">
        <x:v>Онлайн ИБП 300kVA. Активная мощность ≥250kW</x:v>
      </x:c>
      <x:c r="F668" s="14" t="n">
        <x:v>1</x:v>
      </x:c>
      <x:c r="G668" s="3" t="str">
        <x:v>шт</x:v>
      </x:c>
      <x:c r="H668" s="15" t="n">
        <x:v>100000</x:v>
      </x:c>
      <x:c r="I668" s="15" t="n">
        <x:v>210000</x:v>
      </x:c>
      <x:c r="J668" s="16" t="n">
        <x:f>IF(AND(ISNUMBER(F668),ISNUMBER(H668)),F668*H668,"")</x:f>
        <x:v>100000</x:v>
      </x:c>
      <x:c r="K668" s="16" t="n">
        <x:f>IF(AND(ISNUMBER(F668),ISNUMBER(I668)),F668*I668,"")</x:f>
        <x:v>210000</x:v>
      </x:c>
      <x:c r="L668" s="11" t="str">
        <x:v>Купить</x:v>
      </x:c>
      <x:c r="M668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668" s="11" t="str">
        <x:v>Бюджетная оценка на 03.10.2026. Источник подтверждает характеристики, а не цену.</x:v>
      </x:c>
      <x:c r="O668" s="11" t="str">
        <x:f>IF(C668="Опционально","Вне итога",IF(AND(ISNUMBER(F668),ISNUMBER(H668),ISNUMBER(I668),F668&gt;0,H668&gt;=0,I668&gt;=H668),"Цена учтена","Уточнить цену/количество"))</x:f>
        <x:v>Цена учтена</x:v>
      </x:c>
      <x:c r="P668" s="10"/>
      <x:c r="Q668" s="18" t="str">
        <x:v>Бюджетная оценка автора</x:v>
      </x:c>
      <x:c r="R668" s="18" t="str"/>
    </x:row>
    <x:row r="669" ht="61" customHeight="1">
      <x:c r="A669" s="10" t="str">
        <x:v>A8.2</x:v>
      </x:c>
      <x:c r="B669" s="10" t="str">
        <x:v>A8</x:v>
      </x:c>
      <x:c r="C669" s="11" t="str">
        <x:v>Помещение</x:v>
      </x:c>
      <x:c r="D669" s="11" t="str">
        <x:v>Батареи и шкаф батарей</x:v>
      </x:c>
      <x:c r="E669" s="11" t="str">
        <x:v>Внешний комплект, 5–10 минут при нагрузке 200kW</x:v>
      </x:c>
      <x:c r="F669" s="14" t="n">
        <x:v>1</x:v>
      </x:c>
      <x:c r="G669" s="3" t="str">
        <x:v>к-т</x:v>
      </x:c>
      <x:c r="H669" s="15" t="n">
        <x:v>70000</x:v>
      </x:c>
      <x:c r="I669" s="15" t="n">
        <x:v>170000</x:v>
      </x:c>
      <x:c r="J669" s="16" t="n">
        <x:f>IF(AND(ISNUMBER(F669),ISNUMBER(H669)),F669*H669,"")</x:f>
        <x:v>70000</x:v>
      </x:c>
      <x:c r="K669" s="16" t="n">
        <x:f>IF(AND(ISNUMBER(F669),ISNUMBER(I669)),F669*I669,"")</x:f>
        <x:v>170000</x:v>
      </x:c>
      <x:c r="L669" s="11" t="str">
        <x:v>Купить</x:v>
      </x:c>
      <x:c r="M669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669" s="11" t="str">
        <x:v>Бюджетная оценка на 03.10.2026. Источник подтверждает характеристики, а не цену.</x:v>
      </x:c>
      <x:c r="O669" s="11" t="str">
        <x:f>IF(C669="Опционально","Вне итога",IF(AND(ISNUMBER(F669),ISNUMBER(H669),ISNUMBER(I669),F669&gt;0,H669&gt;=0,I669&gt;=H669),"Цена учтена","Уточнить цену/количество"))</x:f>
        <x:v>Цена учтена</x:v>
      </x:c>
      <x:c r="P669" s="10"/>
      <x:c r="Q669" s="18" t="str">
        <x:v>Бюджетная оценка автора</x:v>
      </x:c>
      <x:c r="R669" s="18" t="str"/>
    </x:row>
    <x:row r="670" ht="44" customHeight="1">
      <x:c r="A670" s="10" t="str">
        <x:v>A8.2</x:v>
      </x:c>
      <x:c r="B670" s="10" t="str">
        <x:v>A8</x:v>
      </x:c>
      <x:c r="C670" s="11" t="str">
        <x:v>Помещение</x:v>
      </x:c>
      <x:c r="D670" s="11" t="str">
        <x:v>Сервисный обход ИБП</x:v>
      </x:c>
      <x:c r="E670" s="11" t="str">
        <x:v>Внешний maintenance bypass и кабели подключения</x:v>
      </x:c>
      <x:c r="F670" s="14" t="n">
        <x:v>1</x:v>
      </x:c>
      <x:c r="G670" s="3" t="str">
        <x:v>к-т</x:v>
      </x:c>
      <x:c r="H670" s="15" t="n">
        <x:v>1000</x:v>
      </x:c>
      <x:c r="I670" s="15" t="n">
        <x:v>4000</x:v>
      </x:c>
      <x:c r="J670" s="16" t="n">
        <x:f>IF(AND(ISNUMBER(F670),ISNUMBER(H670)),F670*H670,"")</x:f>
        <x:v>1000</x:v>
      </x:c>
      <x:c r="K670" s="16" t="n">
        <x:f>IF(AND(ISNUMBER(F670),ISNUMBER(I670)),F670*I670,"")</x:f>
        <x:v>4000</x:v>
      </x:c>
      <x:c r="L670" s="11" t="str">
        <x:v>Купить</x:v>
      </x:c>
      <x:c r="M670" s="11" t="str">
        <x:v>Позволяет обслуживать ИБП. Тип подключения согласует электрик.</x:v>
      </x:c>
      <x:c r="N670" s="11" t="str">
        <x:v>Бюджетная оценка на 03.10.2026. Источник подтверждает характеристики, а не цену.</x:v>
      </x:c>
      <x:c r="O670" s="11" t="str">
        <x:f>IF(C670="Опционально","Вне итога",IF(AND(ISNUMBER(F670),ISNUMBER(H670),ISNUMBER(I670),F670&gt;0,H670&gt;=0,I670&gt;=H670),"Цена учтена","Уточнить цену/количество"))</x:f>
        <x:v>Цена учтена</x:v>
      </x:c>
      <x:c r="P670" s="10"/>
      <x:c r="Q670" s="18" t="str">
        <x:v>Бюджетная оценка автора</x:v>
      </x:c>
      <x:c r="R670" s="18" t="str"/>
    </x:row>
    <x:row r="671" ht="44" customHeight="1">
      <x:c r="A671" s="10" t="str">
        <x:v>A8.2</x:v>
      </x:c>
      <x:c r="B671" s="10" t="str">
        <x:v>A8</x:v>
      </x:c>
      <x:c r="C671" s="11" t="str">
        <x:v>Помещение</x:v>
      </x:c>
      <x:c r="D671" s="11" t="str">
        <x:v>Распределители питания в стойках</x:v>
      </x:c>
      <x:c r="E671" s="11" t="str">
        <x:v>2 PDU на стойку. Для &gt;8kW: 3-фазные 400V 32/63A, выходы C19 по OEM</x:v>
      </x:c>
      <x:c r="F671" s="14" t="n">
        <x:v>2</x:v>
      </x:c>
      <x:c r="G671" s="3" t="str">
        <x:v>шт</x:v>
      </x:c>
      <x:c r="H671" s="15" t="n">
        <x:v>350</x:v>
      </x:c>
      <x:c r="I671" s="15" t="n">
        <x:v>1500</x:v>
      </x:c>
      <x:c r="J671" s="16" t="n">
        <x:f>IF(AND(ISNUMBER(F671),ISNUMBER(H671)),F671*H671,"")</x:f>
        <x:v>700</x:v>
      </x:c>
      <x:c r="K671" s="16" t="n">
        <x:f>IF(AND(ISNUMBER(F671),ISNUMBER(I671)),F671*I671,"")</x:f>
        <x:v>3000</x:v>
      </x:c>
      <x:c r="L671" s="11" t="str">
        <x:v>Купить</x:v>
      </x:c>
      <x:c r="M671" s="11" t="str">
        <x:v>Число и номинал розеток уточнить по комплекту шнуров. Два PDU от одного ИБП не образуют независимые электровводы.</x:v>
      </x:c>
      <x:c r="N671" s="11" t="str">
        <x:v>Бюджетная оценка на 03.10.2026. Источник подтверждает характеристики, а не цену.</x:v>
      </x:c>
      <x:c r="O671" s="11" t="str">
        <x:f>IF(C671="Опционально","Вне итога",IF(AND(ISNUMBER(F671),ISNUMBER(H671),ISNUMBER(I671),F671&gt;0,H671&gt;=0,I671&gt;=H671),"Цена учтена","Уточнить цену/количество"))</x:f>
        <x:v>Цена учтена</x:v>
      </x:c>
      <x:c r="P671" s="10"/>
      <x:c r="Q671" s="18" t="str">
        <x:v>Бюджетная оценка автора</x:v>
      </x:c>
      <x:c r="R671" s="18" t="str"/>
    </x:row>
    <x:row r="672" ht="44" customHeight="1">
      <x:c r="A672" s="10" t="str">
        <x:v>A8.2</x:v>
      </x:c>
      <x:c r="B672" s="10" t="str">
        <x:v>A8</x:v>
      </x:c>
      <x:c r="C672" s="11" t="str">
        <x:v>Помещение</x:v>
      </x:c>
      <x:c r="D672" s="11" t="str">
        <x:v>Электрощит помещения</x:v>
      </x:c>
      <x:c r="E672" s="11" t="str">
        <x:v>Вводной выключатель, отдельные линии IT и охлаждения, УЗИП, учёт, защитные устройства</x:v>
      </x:c>
      <x:c r="F672" s="14" t="n">
        <x:v>1</x:v>
      </x:c>
      <x:c r="G672" s="3" t="str">
        <x:v>к-т</x:v>
      </x:c>
      <x:c r="H672" s="15" t="n">
        <x:v>10000</x:v>
      </x:c>
      <x:c r="I672" s="15" t="n">
        <x:v>30000</x:v>
      </x:c>
      <x:c r="J672" s="16" t="n">
        <x:f>IF(AND(ISNUMBER(F672),ISNUMBER(H672)),F672*H672,"")</x:f>
        <x:v>10000</x:v>
      </x:c>
      <x:c r="K672" s="16" t="n">
        <x:f>IF(AND(ISNUMBER(F672),ISNUMBER(I672)),F672*I672,"")</x:f>
        <x:v>30000</x:v>
      </x:c>
      <x:c r="L672" s="11" t="str">
        <x:v>Купить</x:v>
      </x:c>
      <x:c r="M672" s="11" t="str">
        <x:v>Номиналы, селективность, УЗО и сечения определяются проектом. В цену включена комплектация щита.</x:v>
      </x:c>
      <x:c r="N672" s="11" t="str">
        <x:v>Бюджетная оценка на 03.10.2026. Источник подтверждает характеристики, а не цену.</x:v>
      </x:c>
      <x:c r="O672" s="11" t="str">
        <x:f>IF(C672="Опционально","Вне итога",IF(AND(ISNUMBER(F672),ISNUMBER(H672),ISNUMBER(I672),F672&gt;0,H672&gt;=0,I672&gt;=H672),"Цена учтена","Уточнить цену/количество"))</x:f>
        <x:v>Цена учтена</x:v>
      </x:c>
      <x:c r="P672" s="10"/>
      <x:c r="Q672" s="18" t="str">
        <x:v>Бюджетная оценка автора</x:v>
      </x:c>
      <x:c r="R672" s="18" t="str"/>
    </x:row>
    <x:row r="673" ht="44" customHeight="1">
      <x:c r="A673" s="10" t="str">
        <x:v>A8.2</x:v>
      </x:c>
      <x:c r="B673" s="10" t="str">
        <x:v>A8</x:v>
      </x:c>
      <x:c r="C673" s="11" t="str">
        <x:v>Помещение</x:v>
      </x:c>
      <x:c r="D673" s="11" t="str">
        <x:v>Силовой кабель и прокладка до комнаты</x:v>
      </x:c>
      <x:c r="E673" s="11" t="str">
        <x:v>Кабель, лоток, вводы и крепления. Сечение по расчёту</x:v>
      </x:c>
      <x:c r="F673" s="14" t="n">
        <x:v>30</x:v>
      </x:c>
      <x:c r="G673" s="3" t="str">
        <x:v>м</x:v>
      </x:c>
      <x:c r="H673" s="15" t="n">
        <x:v>140</x:v>
      </x:c>
      <x:c r="I673" s="15" t="n">
        <x:v>350</x:v>
      </x:c>
      <x:c r="J673" s="16" t="n">
        <x:f>IF(AND(ISNUMBER(F673),ISNUMBER(H673)),F673*H673,"")</x:f>
        <x:v>4200</x:v>
      </x:c>
      <x:c r="K673" s="16" t="n">
        <x:f>IF(AND(ISNUMBER(F673),ISNUMBER(I673)),F673*I673,"")</x:f>
        <x:v>10500</x:v>
      </x:c>
      <x:c r="L673" s="11" t="str">
        <x:v>Купить</x:v>
      </x:c>
      <x:c r="M673" s="11" t="str">
        <x:v>Исходная трасса 30 м. Меняется после обмера. Не является готовым выбором сечения кабеля.</x:v>
      </x:c>
      <x:c r="N673" s="11" t="str">
        <x:v>Бюджетная оценка на 03.10.2026. Источник подтверждает характеристики, а не цену.</x:v>
      </x:c>
      <x:c r="O673" s="11" t="str">
        <x:f>IF(C673="Опционально","Вне итога",IF(AND(ISNUMBER(F673),ISNUMBER(H673),ISNUMBER(I673),F673&gt;0,H673&gt;=0,I673&gt;=H673),"Цена учтена","Уточнить цену/количество"))</x:f>
        <x:v>Цена учтена</x:v>
      </x:c>
      <x:c r="P673" s="10"/>
      <x:c r="Q673" s="18" t="str">
        <x:v>Бюджетная оценка автора</x:v>
      </x:c>
      <x:c r="R673" s="18" t="str"/>
    </x:row>
    <x:row r="674" ht="44" customHeight="1">
      <x:c r="A674" s="10" t="str">
        <x:v>A8.2</x:v>
      </x:c>
      <x:c r="B674" s="10" t="str">
        <x:v>A8</x:v>
      </x:c>
      <x:c r="C674" s="11" t="str">
        <x:v>Помещение</x:v>
      </x:c>
      <x:c r="D674" s="11" t="str">
        <x:v>Внутренние силовые линии</x:v>
      </x:c>
      <x:c r="E674" s="11" t="str">
        <x:v>Кабели от щита до ИБП/PDU и оборудования охлаждения</x:v>
      </x:c>
      <x:c r="F674" s="14" t="n">
        <x:v>15</x:v>
      </x:c>
      <x:c r="G674" s="3" t="str">
        <x:v>м</x:v>
      </x:c>
      <x:c r="H674" s="15" t="n">
        <x:v>60</x:v>
      </x:c>
      <x:c r="I674" s="15" t="n">
        <x:v>160</x:v>
      </x:c>
      <x:c r="J674" s="16" t="n">
        <x:f>IF(AND(ISNUMBER(F674),ISNUMBER(H674)),F674*H674,"")</x:f>
        <x:v>900</x:v>
      </x:c>
      <x:c r="K674" s="16" t="n">
        <x:f>IF(AND(ISNUMBER(F674),ISNUMBER(I674)),F674*I674,"")</x:f>
        <x:v>2400</x:v>
      </x:c>
      <x:c r="L674" s="11" t="str">
        <x:v>Купить</x:v>
      </x:c>
      <x:c r="M674" s="11" t="str">
        <x:v>Исходные длины. Наконечники, разъёмы и крепёж учтены в строке расходников.</x:v>
      </x:c>
      <x:c r="N674" s="11" t="str">
        <x:v>Бюджетная оценка на 03.10.2026. Источник подтверждает характеристики, а не цену.</x:v>
      </x:c>
      <x:c r="O674" s="11" t="str">
        <x:f>IF(C674="Опционально","Вне итога",IF(AND(ISNUMBER(F674),ISNUMBER(H674),ISNUMBER(I674),F674&gt;0,H674&gt;=0,I674&gt;=H674),"Цена учтена","Уточнить цену/количество"))</x:f>
        <x:v>Цена учтена</x:v>
      </x:c>
      <x:c r="P674" s="10"/>
      <x:c r="Q674" s="18" t="str">
        <x:v>Бюджетная оценка автора</x:v>
      </x:c>
      <x:c r="R674" s="18" t="str"/>
    </x:row>
    <x:row r="675" ht="61" customHeight="1">
      <x:c r="A675" s="10" t="str">
        <x:v>A8.2</x:v>
      </x:c>
      <x:c r="B675" s="10" t="str">
        <x:v>A8</x:v>
      </x:c>
      <x:c r="C675" s="11" t="str">
        <x:v>Помещение</x:v>
      </x:c>
      <x:c r="D675" s="11" t="str">
        <x:v>Резерв на увеличение доступной мощности</x:v>
      </x:c>
      <x:c r="E675" s="11" t="str">
        <x:v>Техническое присоединение/изменение ввода, если существующей мощности не хватает</x:v>
      </x:c>
      <x:c r="F675" s="14" t="n">
        <x:v>1</x:v>
      </x:c>
      <x:c r="G675" s="3" t="str">
        <x:v>резерв</x:v>
      </x:c>
      <x:c r="H675" s="15" t="n">
        <x:v>0</x:v>
      </x:c>
      <x:c r="I675" s="15" t="n">
        <x:v>300000</x:v>
      </x:c>
      <x:c r="J675" s="16" t="n">
        <x:f>IF(AND(ISNUMBER(F675),ISNUMBER(H675)),F675*H675,"")</x:f>
        <x:v>0</x:v>
      </x:c>
      <x:c r="K675" s="16" t="n">
        <x:f>IF(AND(ISNUMBER(F675),ISNUMBER(I675)),F675*I675,"")</x:f>
        <x:v>300000</x:v>
      </x:c>
      <x:c r="L675" s="11" t="str">
        <x:v>Резерв</x:v>
      </x:c>
      <x:c r="M675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675" s="11" t="str">
        <x:v>Бюджетная оценка на 03.10.2026. Источник подтверждает характеристики, а не цену.</x:v>
      </x:c>
      <x:c r="O675" s="11" t="str">
        <x:f>IF(C675="Опционально","Вне итога",IF(AND(ISNUMBER(F675),ISNUMBER(H675),ISNUMBER(I675),F675&gt;0,H675&gt;=0,I675&gt;=H675),"Цена учтена","Уточнить цену/количество"))</x:f>
        <x:v>Цена учтена</x:v>
      </x:c>
      <x:c r="P675" s="10"/>
      <x:c r="Q675" s="18" t="str">
        <x:v>Бюджетная оценка автора</x:v>
      </x:c>
      <x:c r="R675" s="18" t="str"/>
    </x:row>
    <x:row r="676" ht="61" customHeight="1">
      <x:c r="A676" s="10" t="str">
        <x:v>A8.2</x:v>
      </x:c>
      <x:c r="B676" s="10" t="str">
        <x:v>A8</x:v>
      </x:c>
      <x:c r="C676" s="11" t="str">
        <x:v>Помещение</x:v>
      </x:c>
      <x:c r="D676" s="11" t="str">
        <x:v>Блок жидкостного охлаждения CDU</x:v>
      </x:c>
      <x:c r="E676" s="11" t="str">
        <x:v>Тепловая мощность ≥250kW, теплообменник, насосы, управление</x:v>
      </x:c>
      <x:c r="F676" s="14" t="n">
        <x:v>1</x:v>
      </x:c>
      <x:c r="G676" s="3" t="str">
        <x:v>к-т</x:v>
      </x:c>
      <x:c r="H676" s="15" t="n">
        <x:v>80000</x:v>
      </x:c>
      <x:c r="I676" s="15" t="n">
        <x:v>200000</x:v>
      </x:c>
      <x:c r="J676" s="16" t="n">
        <x:f>IF(AND(ISNUMBER(F676),ISNUMBER(H676)),F676*H676,"")</x:f>
        <x:v>80000</x:v>
      </x:c>
      <x:c r="K676" s="16" t="n">
        <x:f>IF(AND(ISNUMBER(F676),ISNUMBER(I676)),F676*I676,"")</x:f>
        <x:v>200000</x:v>
      </x:c>
      <x:c r="L676" s="11" t="str">
        <x:v>Купить</x:v>
      </x:c>
      <x:c r="M676" s="11" t="str">
        <x:v>Подбирается под расход, давление и теплоноситель серверного OEM. Включить основной и запасной насос, если требуются платформой.</x:v>
      </x:c>
      <x:c r="N676" s="11" t="str">
        <x:v>Бюджетная оценка на 03.10.2026. Источник подтверждает характеристики, а не цену.</x:v>
      </x:c>
      <x:c r="O676" s="11" t="str">
        <x:f>IF(C676="Опционально","Вне итога",IF(AND(ISNUMBER(F676),ISNUMBER(H676),ISNUMBER(I676),F676&gt;0,H676&gt;=0,I676&gt;=H676),"Цена учтена","Уточнить цену/количество"))</x:f>
        <x:v>Цена учтена</x:v>
      </x:c>
      <x:c r="P676" s="10"/>
      <x:c r="Q676" s="18" t="str">
        <x:v>Vertiv: блоки жидкостного охлаждения</x:v>
      </x:c>
      <x:c r="R676" s="18" t="str">
        <x:v>https://www.vertiv.com/fr-ca/products-catalog/thermal-management/high-density-solutions/vertiv-coolchip-cdu/</x:v>
      </x:c>
    </x:row>
    <x:row r="677" ht="44" customHeight="1">
      <x:c r="A677" s="10" t="str">
        <x:v>A8.2</x:v>
      </x:c>
      <x:c r="B677" s="10" t="str">
        <x:v>A8</x:v>
      </x:c>
      <x:c r="C677" s="11" t="str">
        <x:v>Помещение</x:v>
      </x:c>
      <x:c r="D677" s="11" t="str">
        <x:v>Наружный охладитель/чиллер</x:v>
      </x:c>
      <x:c r="E677" s="11" t="str">
        <x:v>Отвод ≥250kW при расчётной наружной температуре</x:v>
      </x:c>
      <x:c r="F677" s="14" t="n">
        <x:v>1</x:v>
      </x:c>
      <x:c r="G677" s="3" t="str">
        <x:v>к-т</x:v>
      </x:c>
      <x:c r="H677" s="15" t="n">
        <x:v>60000</x:v>
      </x:c>
      <x:c r="I677" s="15" t="n">
        <x:v>180000</x:v>
      </x:c>
      <x:c r="J677" s="16" t="n">
        <x:f>IF(AND(ISNUMBER(F677),ISNUMBER(H677)),F677*H677,"")</x:f>
        <x:v>60000</x:v>
      </x:c>
      <x:c r="K677" s="16" t="n">
        <x:f>IF(AND(ISNUMBER(F677),ISNUMBER(I677)),F677*I677,"")</x:f>
        <x:v>180000</x:v>
      </x:c>
      <x:c r="L677" s="11" t="str">
        <x:v>Купить</x:v>
      </x:c>
      <x:c r="M677" s="11" t="str">
        <x:v>Тепло из CDU должно уходить наружу. Для жаркой погоды может требоваться чиллер вместо сухого охладителя.</x:v>
      </x:c>
      <x:c r="N677" s="11" t="str">
        <x:v>Бюджетная оценка на 03.10.2026. Источник подтверждает характеристики, а не цену.</x:v>
      </x:c>
      <x:c r="O677" s="11" t="str">
        <x:f>IF(C677="Опционально","Вне итога",IF(AND(ISNUMBER(F677),ISNUMBER(H677),ISNUMBER(I677),F677&gt;0,H677&gt;=0,I677&gt;=H677),"Цена учтена","Уточнить цену/количество"))</x:f>
        <x:v>Цена учтена</x:v>
      </x:c>
      <x:c r="P677" s="10"/>
      <x:c r="Q677" s="18" t="str">
        <x:v>Бюджетная оценка автора</x:v>
      </x:c>
      <x:c r="R677" s="18" t="str"/>
    </x:row>
    <x:row r="678" ht="44" customHeight="1">
      <x:c r="A678" s="10" t="str">
        <x:v>A8.2</x:v>
      </x:c>
      <x:c r="B678" s="10" t="str">
        <x:v>A8</x:v>
      </x:c>
      <x:c r="C678" s="11" t="str">
        <x:v>Помещение</x:v>
      </x:c>
      <x:c r="D678" s="11" t="str">
        <x:v>Жидкостные трассы</x:v>
      </x:c>
      <x:c r="E678" s="11" t="str">
        <x:v>Подача и обратка, теплоизоляция, клапаны, фитинги</x:v>
      </x:c>
      <x:c r="F678" s="14" t="n">
        <x:v>40</x:v>
      </x:c>
      <x:c r="G678" s="3" t="str">
        <x:v>м</x:v>
      </x:c>
      <x:c r="H678" s="15" t="n">
        <x:v>60</x:v>
      </x:c>
      <x:c r="I678" s="15" t="n">
        <x:v>170</x:v>
      </x:c>
      <x:c r="J678" s="16" t="n">
        <x:f>IF(AND(ISNUMBER(F678),ISNUMBER(H678)),F678*H678,"")</x:f>
        <x:v>2400</x:v>
      </x:c>
      <x:c r="K678" s="16" t="n">
        <x:f>IF(AND(ISNUMBER(F678),ISNUMBER(I678)),F678*I678,"")</x:f>
        <x:v>6800</x:v>
      </x:c>
      <x:c r="L678" s="11" t="str">
        <x:v>Купить</x:v>
      </x:c>
      <x:c r="M678" s="11" t="str">
        <x:v>40 м суммарно для подачи и обратки. Материал, диаметр и разъёмы по OEM.</x:v>
      </x:c>
      <x:c r="N678" s="11" t="str">
        <x:v>Бюджетная оценка на 03.10.2026. Источник подтверждает характеристики, а не цену.</x:v>
      </x:c>
      <x:c r="O678" s="11" t="str">
        <x:f>IF(C678="Опционально","Вне итога",IF(AND(ISNUMBER(F678),ISNUMBER(H678),ISNUMBER(I678),F678&gt;0,H678&gt;=0,I678&gt;=H678),"Цена учтена","Уточнить цену/количество"))</x:f>
        <x:v>Цена учтена</x:v>
      </x:c>
      <x:c r="P678" s="10"/>
      <x:c r="Q678" s="18" t="str">
        <x:v>Бюджетная оценка автора</x:v>
      </x:c>
      <x:c r="R678" s="18" t="str"/>
    </x:row>
    <x:row r="679" ht="44" customHeight="1">
      <x:c r="A679" s="10" t="str">
        <x:v>A8.2</x:v>
      </x:c>
      <x:c r="B679" s="10" t="str">
        <x:v>A8</x:v>
      </x:c>
      <x:c r="C679" s="11" t="str">
        <x:v>Помещение</x:v>
      </x:c>
      <x:c r="D679" s="11" t="str">
        <x:v>Подключение серверов к CDU</x:v>
      </x:c>
      <x:c r="E679" s="11" t="str">
        <x:v>OEM шланги, быстроразъёмы, коллекторы, заглушки, поддон</x:v>
      </x:c>
      <x:c r="F679" s="14" t="n">
        <x:v>1</x:v>
      </x:c>
      <x:c r="G679" s="3" t="str">
        <x:v>к-т</x:v>
      </x:c>
      <x:c r="H679" s="15" t="n">
        <x:v>12000</x:v>
      </x:c>
      <x:c r="I679" s="15" t="n">
        <x:v>35000</x:v>
      </x:c>
      <x:c r="J679" s="16" t="n">
        <x:f>IF(AND(ISNUMBER(F679),ISNUMBER(H679)),F679*H679,"")</x:f>
        <x:v>12000</x:v>
      </x:c>
      <x:c r="K679" s="16" t="n">
        <x:f>IF(AND(ISNUMBER(F679),ISNUMBER(I679)),F679*I679,"")</x:f>
        <x:v>35000</x:v>
      </x:c>
      <x:c r="L679" s="11" t="str">
        <x:v>Купить</x:v>
      </x:c>
      <x:c r="M679" s="11" t="str">
        <x:v>Внутренние холодные пластины входят в сервер. Внешние шланги и переходы здесь.</x:v>
      </x:c>
      <x:c r="N679" s="11" t="str">
        <x:v>Бюджетная оценка на 03.10.2026. Источник подтверждает характеристики, а не цену.</x:v>
      </x:c>
      <x:c r="O679" s="11" t="str">
        <x:f>IF(C679="Опционально","Вне итога",IF(AND(ISNUMBER(F679),ISNUMBER(H679),ISNUMBER(I679),F679&gt;0,H679&gt;=0,I679&gt;=H679),"Цена учтена","Уточнить цену/количество"))</x:f>
        <x:v>Цена учтена</x:v>
      </x:c>
      <x:c r="P679" s="10"/>
      <x:c r="Q679" s="18" t="str">
        <x:v>Бюджетная оценка автора</x:v>
      </x:c>
      <x:c r="R679" s="18" t="str"/>
    </x:row>
    <x:row r="680" ht="44" customHeight="1">
      <x:c r="A680" s="10" t="str">
        <x:v>A8.2</x:v>
      </x:c>
      <x:c r="B680" s="10" t="str">
        <x:v>A8</x:v>
      </x:c>
      <x:c r="C680" s="11" t="str">
        <x:v>Помещение</x:v>
      </x:c>
      <x:c r="D680" s="11" t="str">
        <x:v>Теплоноситель и фильтрация</x:v>
      </x:c>
      <x:c r="E680" s="11" t="str">
        <x:v>Первичная заправка, фильтр, контроль качества воды/состава</x:v>
      </x:c>
      <x:c r="F680" s="14" t="n">
        <x:v>1</x:v>
      </x:c>
      <x:c r="G680" s="3" t="str">
        <x:v>к-т</x:v>
      </x:c>
      <x:c r="H680" s="15" t="n">
        <x:v>3000</x:v>
      </x:c>
      <x:c r="I680" s="15" t="n">
        <x:v>10000</x:v>
      </x:c>
      <x:c r="J680" s="16" t="n">
        <x:f>IF(AND(ISNUMBER(F680),ISNUMBER(H680)),F680*H680,"")</x:f>
        <x:v>3000</x:v>
      </x:c>
      <x:c r="K680" s="16" t="n">
        <x:f>IF(AND(ISNUMBER(F680),ISNUMBER(I680)),F680*I680,"")</x:f>
        <x:v>10000</x:v>
      </x:c>
      <x:c r="L680" s="11" t="str">
        <x:v>Купить</x:v>
      </x:c>
      <x:c r="M680" s="11" t="str"/>
      <x:c r="N680" s="11" t="str">
        <x:v>Бюджетная оценка на 03.10.2026. Источник подтверждает характеристики, а не цену.</x:v>
      </x:c>
      <x:c r="O680" s="11" t="str">
        <x:f>IF(C680="Опционально","Вне итога",IF(AND(ISNUMBER(F680),ISNUMBER(H680),ISNUMBER(I680),F680&gt;0,H680&gt;=0,I680&gt;=H680),"Цена учтена","Уточнить цену/количество"))</x:f>
        <x:v>Цена учтена</x:v>
      </x:c>
      <x:c r="P680" s="10"/>
      <x:c r="Q680" s="18" t="str">
        <x:v>Бюджетная оценка автора</x:v>
      </x:c>
      <x:c r="R680" s="18" t="str"/>
    </x:row>
    <x:row r="681" ht="44" customHeight="1">
      <x:c r="A681" s="10" t="str">
        <x:v>A8.2</x:v>
      </x:c>
      <x:c r="B681" s="10" t="str">
        <x:v>A8</x:v>
      </x:c>
      <x:c r="C681" s="11" t="str">
        <x:v>Помещение</x:v>
      </x:c>
      <x:c r="D681" s="11" t="str">
        <x:v>Контроль утечек</x:v>
      </x:c>
      <x:c r="E681" s="11" t="str">
        <x:v>Датчики и кабель обнаружения воды у сервера, CDU и трассы</x:v>
      </x:c>
      <x:c r="F681" s="14" t="n">
        <x:v>1</x:v>
      </x:c>
      <x:c r="G681" s="3" t="str">
        <x:v>к-т</x:v>
      </x:c>
      <x:c r="H681" s="15" t="n">
        <x:v>400</x:v>
      </x:c>
      <x:c r="I681" s="15" t="n">
        <x:v>2500</x:v>
      </x:c>
      <x:c r="J681" s="16" t="n">
        <x:f>IF(AND(ISNUMBER(F681),ISNUMBER(H681)),F681*H681,"")</x:f>
        <x:v>400</x:v>
      </x:c>
      <x:c r="K681" s="16" t="n">
        <x:f>IF(AND(ISNUMBER(F681),ISNUMBER(I681)),F681*I681,"")</x:f>
        <x:v>2500</x:v>
      </x:c>
      <x:c r="L681" s="11" t="str">
        <x:v>Купить</x:v>
      </x:c>
      <x:c r="M681" s="11" t="str"/>
      <x:c r="N681" s="11" t="str">
        <x:v>Бюджетная оценка на 03.10.2026. Источник подтверждает характеристики, а не цену.</x:v>
      </x:c>
      <x:c r="O681" s="11" t="str">
        <x:f>IF(C681="Опционально","Вне итога",IF(AND(ISNUMBER(F681),ISNUMBER(H681),ISNUMBER(I681),F681&gt;0,H681&gt;=0,I681&gt;=H681),"Цена учтена","Уточнить цену/количество"))</x:f>
        <x:v>Цена учтена</x:v>
      </x:c>
      <x:c r="P681" s="10"/>
      <x:c r="Q681" s="18" t="str">
        <x:v>Бюджетная оценка автора</x:v>
      </x:c>
      <x:c r="R681" s="18" t="str"/>
    </x:row>
    <x:row r="682" ht="44" customHeight="1">
      <x:c r="A682" s="10" t="str">
        <x:v>A8.2</x:v>
      </x:c>
      <x:c r="B682" s="10" t="str">
        <x:v>A8</x:v>
      </x:c>
      <x:c r="C682" s="11" t="str">
        <x:v>Помещение</x:v>
      </x:c>
      <x:c r="D682" s="11" t="str">
        <x:v>Охлаждение воздуха в комнате</x:v>
      </x:c>
      <x:c r="E682" s="11" t="str">
        <x:v>24/7, полезная холодопроизводительность ≥40kW</x:v>
      </x:c>
      <x:c r="F682" s="14" t="n">
        <x:v>1</x:v>
      </x:c>
      <x:c r="G682" s="3" t="str">
        <x:v>к-т</x:v>
      </x:c>
      <x:c r="H682" s="15" t="n">
        <x:v>14000</x:v>
      </x:c>
      <x:c r="I682" s="15" t="n">
        <x:v>34000</x:v>
      </x:c>
      <x:c r="J682" s="16" t="n">
        <x:f>IF(AND(ISNUMBER(F682),ISNUMBER(H682)),F682*H682,"")</x:f>
        <x:v>14000</x:v>
      </x:c>
      <x:c r="K682" s="16" t="n">
        <x:f>IF(AND(ISNUMBER(F682),ISNUMBER(I682)),F682*I682,"")</x:f>
        <x:v>34000</x:v>
      </x:c>
      <x:c r="L682" s="11" t="str">
        <x:v>Купить</x:v>
      </x:c>
      <x:c r="M682" s="11" t="str">
        <x:v>Отводит тепло сети, NAS и ту часть серверного тепла, которая остаётся в воздухе. Уточнить долю у OEM.</x:v>
      </x:c>
      <x:c r="N682" s="11" t="str">
        <x:v>Бюджетная оценка на 03.10.2026. Источник подтверждает характеристики, а не цену.</x:v>
      </x:c>
      <x:c r="O682" s="11" t="str">
        <x:f>IF(C682="Опционально","Вне итога",IF(AND(ISNUMBER(F682),ISNUMBER(H682),ISNUMBER(I682),F682&gt;0,H682&gt;=0,I682&gt;=H682),"Цена учтена","Уточнить цену/количество"))</x:f>
        <x:v>Цена учтена</x:v>
      </x:c>
      <x:c r="P682" s="10"/>
      <x:c r="Q682" s="18" t="str">
        <x:v>Бюджетная оценка автора</x:v>
      </x:c>
      <x:c r="R682" s="18" t="str"/>
    </x:row>
    <x:row r="683" ht="44" customHeight="1">
      <x:c r="A683" s="10" t="str">
        <x:v>A8.2</x:v>
      </x:c>
      <x:c r="B683" s="10" t="str">
        <x:v>A8</x:v>
      </x:c>
      <x:c r="C683" s="11" t="str">
        <x:v>Помещение</x:v>
      </x:c>
      <x:c r="D683" s="11" t="str">
        <x:v>Монтаж и пуск жидкостного контура</x:v>
      </x:c>
      <x:c r="E683" s="11" t="str">
        <x:v>Опрессовка, промывка, заправка, настройка CDU/чиллера</x:v>
      </x:c>
      <x:c r="F683" s="14" t="n">
        <x:v>1</x:v>
      </x:c>
      <x:c r="G683" s="3" t="str">
        <x:v>усл</x:v>
      </x:c>
      <x:c r="H683" s="15" t="n">
        <x:v>20000</x:v>
      </x:c>
      <x:c r="I683" s="15" t="n">
        <x:v>65000</x:v>
      </x:c>
      <x:c r="J683" s="16" t="n">
        <x:f>IF(AND(ISNUMBER(F683),ISNUMBER(H683)),F683*H683,"")</x:f>
        <x:v>20000</x:v>
      </x:c>
      <x:c r="K683" s="16" t="n">
        <x:f>IF(AND(ISNUMBER(F683),ISNUMBER(I683)),F683*I683,"")</x:f>
        <x:v>65000</x:v>
      </x:c>
      <x:c r="L683" s="11" t="str">
        <x:v>Купить</x:v>
      </x:c>
      <x:c r="M683" s="11" t="str"/>
      <x:c r="N683" s="11" t="str">
        <x:v>Бюджетная оценка на 03.10.2026. Источник подтверждает характеристики, а не цену.</x:v>
      </x:c>
      <x:c r="O683" s="11" t="str">
        <x:f>IF(C683="Опционально","Вне итога",IF(AND(ISNUMBER(F683),ISNUMBER(H683),ISNUMBER(I683),F683&gt;0,H683&gt;=0,I683&gt;=H683),"Цена учтена","Уточнить цену/количество"))</x:f>
        <x:v>Цена учтена</x:v>
      </x:c>
      <x:c r="P683" s="10"/>
      <x:c r="Q683" s="18" t="str">
        <x:v>Бюджетная оценка автора</x:v>
      </x:c>
      <x:c r="R683" s="18" t="str"/>
    </x:row>
    <x:row r="684" ht="44" customHeight="1">
      <x:c r="A684" s="10" t="str">
        <x:v>A8.2</x:v>
      </x:c>
      <x:c r="B684" s="10" t="str">
        <x:v>A8</x:v>
      </x:c>
      <x:c r="C684" s="11" t="str">
        <x:v>Помещение</x:v>
      </x:c>
      <x:c r="D684" s="11" t="str">
        <x:v>Вентиляция и уплотнение вводов</x:v>
      </x:c>
      <x:c r="E684" s="11" t="str">
        <x:v>Регулируемая вентиляция, решётки/фильтры, герметизация проходок</x:v>
      </x:c>
      <x:c r="F684" s="14" t="n">
        <x:v>1</x:v>
      </x:c>
      <x:c r="G684" s="3" t="str">
        <x:v>к-т</x:v>
      </x:c>
      <x:c r="H684" s="15" t="n">
        <x:v>800</x:v>
      </x:c>
      <x:c r="I684" s="15" t="n">
        <x:v>3500</x:v>
      </x:c>
      <x:c r="J684" s="16" t="n">
        <x:f>IF(AND(ISNUMBER(F684),ISNUMBER(H684)),F684*H684,"")</x:f>
        <x:v>800</x:v>
      </x:c>
      <x:c r="K684" s="16" t="n">
        <x:f>IF(AND(ISNUMBER(F684),ISNUMBER(I684)),F684*I684,"")</x:f>
        <x:v>3500</x:v>
      </x:c>
      <x:c r="L684" s="11" t="str">
        <x:v>Купить</x:v>
      </x:c>
      <x:c r="M684" s="11" t="str">
        <x:v>Кондиционер не обеспечивает приток воздуха сам по себе. Решение согласуется с расчётом охлаждения.</x:v>
      </x:c>
      <x:c r="N684" s="11" t="str">
        <x:v>Бюджетная оценка на 03.10.2026. Источник подтверждает характеристики, а не цену.</x:v>
      </x:c>
      <x:c r="O684" s="11" t="str">
        <x:f>IF(C684="Опционально","Вне итога",IF(AND(ISNUMBER(F684),ISNUMBER(H684),ISNUMBER(I684),F684&gt;0,H684&gt;=0,I684&gt;=H684),"Цена учтена","Уточнить цену/количество"))</x:f>
        <x:v>Цена учтена</x:v>
      </x:c>
      <x:c r="P684" s="10"/>
      <x:c r="Q684" s="18" t="str">
        <x:v>Бюджетная оценка автора</x:v>
      </x:c>
      <x:c r="R684" s="18" t="str"/>
    </x:row>
    <x:row r="685" ht="44" customHeight="1">
      <x:c r="A685" s="10" t="str">
        <x:v>A8.2</x:v>
      </x:c>
      <x:c r="B685" s="10" t="str">
        <x:v>A8</x:v>
      </x:c>
      <x:c r="C685" s="11" t="str">
        <x:v>Помещение</x:v>
      </x:c>
      <x:c r="D685" s="11" t="str">
        <x:v>Пожарная сигнализация</x:v>
      </x:c>
      <x:c r="E685" s="11" t="str">
        <x:v>Датчик дыма, подключение к существующей системе или автономный комплект</x:v>
      </x:c>
      <x:c r="F685" s="14" t="n">
        <x:v>1</x:v>
      </x:c>
      <x:c r="G685" s="3" t="str">
        <x:v>к-т</x:v>
      </x:c>
      <x:c r="H685" s="15" t="n">
        <x:v>150</x:v>
      </x:c>
      <x:c r="I685" s="15" t="n">
        <x:v>700</x:v>
      </x:c>
      <x:c r="J685" s="16" t="n">
        <x:f>IF(AND(ISNUMBER(F685),ISNUMBER(H685)),F685*H685,"")</x:f>
        <x:v>150</x:v>
      </x:c>
      <x:c r="K685" s="16" t="n">
        <x:f>IF(AND(ISNUMBER(F685),ISNUMBER(I685)),F685*I685,"")</x:f>
        <x:v>700</x:v>
      </x:c>
      <x:c r="L685" s="11" t="str">
        <x:v>Купить</x:v>
      </x:c>
      <x:c r="M685" s="11" t="str"/>
      <x:c r="N685" s="11" t="str">
        <x:v>Бюджетная оценка на 03.10.2026. Источник подтверждает характеристики, а не цену.</x:v>
      </x:c>
      <x:c r="O685" s="11" t="str">
        <x:f>IF(C685="Опционально","Вне итога",IF(AND(ISNUMBER(F685),ISNUMBER(H685),ISNUMBER(I685),F685&gt;0,H685&gt;=0,I685&gt;=H685),"Цена учтена","Уточнить цену/количество"))</x:f>
        <x:v>Цена учтена</x:v>
      </x:c>
      <x:c r="P685" s="10"/>
      <x:c r="Q685" s="18" t="str">
        <x:v>Бюджетная оценка автора</x:v>
      </x:c>
      <x:c r="R685" s="18" t="str"/>
    </x:row>
    <x:row r="686" ht="44" customHeight="1">
      <x:c r="A686" s="10" t="str">
        <x:v>A8.2</x:v>
      </x:c>
      <x:c r="B686" s="10" t="str">
        <x:v>A8</x:v>
      </x:c>
      <x:c r="C686" s="11" t="str">
        <x:v>Помещение</x:v>
      </x:c>
      <x:c r="D686" s="11" t="str">
        <x:v>Огнетушители и обозначения</x:v>
      </x:c>
      <x:c r="E686" s="11" t="str">
        <x:v>2 подходящих для электрооборудования огнетушителя, указатели</x:v>
      </x:c>
      <x:c r="F686" s="14" t="n">
        <x:v>1</x:v>
      </x:c>
      <x:c r="G686" s="3" t="str">
        <x:v>к-т</x:v>
      </x:c>
      <x:c r="H686" s="15" t="n">
        <x:v>140</x:v>
      </x:c>
      <x:c r="I686" s="15" t="n">
        <x:v>400</x:v>
      </x:c>
      <x:c r="J686" s="16" t="n">
        <x:f>IF(AND(ISNUMBER(F686),ISNUMBER(H686)),F686*H686,"")</x:f>
        <x:v>140</x:v>
      </x:c>
      <x:c r="K686" s="16" t="n">
        <x:f>IF(AND(ISNUMBER(F686),ISNUMBER(I686)),F686*I686,"")</x:f>
        <x:v>400</x:v>
      </x:c>
      <x:c r="L686" s="11" t="str">
        <x:v>Купить</x:v>
      </x:c>
      <x:c r="M686" s="11" t="str">
        <x:v>Тип и размещение определяет местный проект помещения.</x:v>
      </x:c>
      <x:c r="N686" s="11" t="str">
        <x:v>Бюджетная оценка на 03.10.2026. Источник подтверждает характеристики, а не цену.</x:v>
      </x:c>
      <x:c r="O686" s="11" t="str">
        <x:f>IF(C686="Опционально","Вне итога",IF(AND(ISNUMBER(F686),ISNUMBER(H686),ISNUMBER(I686),F686&gt;0,H686&gt;=0,I686&gt;=H686),"Цена учтена","Уточнить цену/количество"))</x:f>
        <x:v>Цена учтена</x:v>
      </x:c>
      <x:c r="P686" s="10"/>
      <x:c r="Q686" s="18" t="str">
        <x:v>Бюджетная оценка автора</x:v>
      </x:c>
      <x:c r="R686" s="18" t="str"/>
    </x:row>
    <x:row r="687" ht="44" customHeight="1">
      <x:c r="A687" s="10" t="str">
        <x:v>A8.2</x:v>
      </x:c>
      <x:c r="B687" s="10" t="str">
        <x:v>A8</x:v>
      </x:c>
      <x:c r="C687" s="11" t="str">
        <x:v>Помещение</x:v>
      </x:c>
      <x:c r="D687" s="11" t="str">
        <x:v>Контроль температуры и влажности</x:v>
      </x:c>
      <x:c r="E687" s="11" t="str">
        <x:v>Сетевой датчик с 2–4 внешними зондами и уведомлением</x:v>
      </x:c>
      <x:c r="F687" s="14" t="n">
        <x:v>1</x:v>
      </x:c>
      <x:c r="G687" s="3" t="str">
        <x:v>к-т</x:v>
      </x:c>
      <x:c r="H687" s="15" t="n">
        <x:v>150</x:v>
      </x:c>
      <x:c r="I687" s="15" t="n">
        <x:v>600</x:v>
      </x:c>
      <x:c r="J687" s="16" t="n">
        <x:f>IF(AND(ISNUMBER(F687),ISNUMBER(H687)),F687*H687,"")</x:f>
        <x:v>150</x:v>
      </x:c>
      <x:c r="K687" s="16" t="n">
        <x:f>IF(AND(ISNUMBER(F687),ISNUMBER(I687)),F687*I687,"")</x:f>
        <x:v>600</x:v>
      </x:c>
      <x:c r="L687" s="11" t="str">
        <x:v>Купить</x:v>
      </x:c>
      <x:c r="M687" s="11" t="str">
        <x:v>Настроить аварийное завершение работы при перегреве/сбое охлаждения.</x:v>
      </x:c>
      <x:c r="N687" s="11" t="str">
        <x:v>Бюджетная оценка на 03.10.2026. Источник подтверждает характеристики, а не цену.</x:v>
      </x:c>
      <x:c r="O687" s="11" t="str">
        <x:f>IF(C687="Опционально","Вне итога",IF(AND(ISNUMBER(F687),ISNUMBER(H687),ISNUMBER(I687),F687&gt;0,H687&gt;=0,I687&gt;=H687),"Цена учтена","Уточнить цену/количество"))</x:f>
        <x:v>Цена учтена</x:v>
      </x:c>
      <x:c r="P687" s="10"/>
      <x:c r="Q687" s="18" t="str">
        <x:v>Бюджетная оценка автора</x:v>
      </x:c>
      <x:c r="R687" s="18" t="str"/>
    </x:row>
    <x:row r="688" ht="44" customHeight="1">
      <x:c r="A688" s="10" t="str">
        <x:v>A8.2</x:v>
      </x:c>
      <x:c r="B688" s="10" t="str">
        <x:v>A8</x:v>
      </x:c>
      <x:c r="C688" s="11" t="str">
        <x:v>Помещение</x:v>
      </x:c>
      <x:c r="D688" s="11" t="str">
        <x:v>Крепёж и мелкие расходники</x:v>
      </x:c>
      <x:c r="E688" s="11" t="str">
        <x:v>Наконечники, клеммы, маркировка, стяжки-липучки, вводы, запас кабеля</x:v>
      </x:c>
      <x:c r="F688" s="14" t="n">
        <x:v>1</x:v>
      </x:c>
      <x:c r="G688" s="3" t="str">
        <x:v>к-т</x:v>
      </x:c>
      <x:c r="H688" s="15" t="n">
        <x:v>500</x:v>
      </x:c>
      <x:c r="I688" s="15" t="n">
        <x:v>1800</x:v>
      </x:c>
      <x:c r="J688" s="16" t="n">
        <x:f>IF(AND(ISNUMBER(F688),ISNUMBER(H688)),F688*H688,"")</x:f>
        <x:v>500</x:v>
      </x:c>
      <x:c r="K688" s="16" t="n">
        <x:f>IF(AND(ISNUMBER(F688),ISNUMBER(I688)),F688*I688,"")</x:f>
        <x:v>1800</x:v>
      </x:c>
      <x:c r="L688" s="11" t="str">
        <x:v>Купить</x:v>
      </x:c>
      <x:c r="M688" s="11" t="str"/>
      <x:c r="N688" s="11" t="str">
        <x:v>Бюджетная оценка на 03.10.2026. Источник подтверждает характеристики, а не цену.</x:v>
      </x:c>
      <x:c r="O688" s="11" t="str">
        <x:f>IF(C688="Опционально","Вне итога",IF(AND(ISNUMBER(F688),ISNUMBER(H688),ISNUMBER(I688),F688&gt;0,H688&gt;=0,I688&gt;=H688),"Цена учтена","Уточнить цену/количество"))</x:f>
        <x:v>Цена учтена</x:v>
      </x:c>
      <x:c r="P688" s="10"/>
      <x:c r="Q688" s="18" t="str">
        <x:v>Бюджетная оценка автора</x:v>
      </x:c>
      <x:c r="R688" s="18" t="str"/>
    </x:row>
    <x:row r="689" ht="44" customHeight="1">
      <x:c r="A689" s="10" t="str">
        <x:v>A8.2</x:v>
      </x:c>
      <x:c r="B689" s="10" t="str">
        <x:v>A8</x:v>
      </x:c>
      <x:c r="C689" s="11" t="str">
        <x:v>Помещение</x:v>
      </x:c>
      <x:c r="D689" s="11" t="str">
        <x:v>Монтаж и измерения электрики</x:v>
      </x:c>
      <x:c r="E689" s="11" t="str">
        <x:v>Монтаж, проверка защит, заземления и нагрузочный тест</x:v>
      </x:c>
      <x:c r="F689" s="14" t="n">
        <x:v>1</x:v>
      </x:c>
      <x:c r="G689" s="3" t="str">
        <x:v>усл</x:v>
      </x:c>
      <x:c r="H689" s="15" t="n">
        <x:v>15000</x:v>
      </x:c>
      <x:c r="I689" s="15" t="n">
        <x:v>45000</x:v>
      </x:c>
      <x:c r="J689" s="16" t="n">
        <x:f>IF(AND(ISNUMBER(F689),ISNUMBER(H689)),F689*H689,"")</x:f>
        <x:v>15000</x:v>
      </x:c>
      <x:c r="K689" s="16" t="n">
        <x:f>IF(AND(ISNUMBER(F689),ISNUMBER(I689)),F689*I689,"")</x:f>
        <x:v>45000</x:v>
      </x:c>
      <x:c r="L689" s="11" t="str">
        <x:v>Купить</x:v>
      </x:c>
      <x:c r="M689" s="11" t="str"/>
      <x:c r="N689" s="11" t="str">
        <x:v>Бюджетная оценка на 03.10.2026. Источник подтверждает характеристики, а не цену.</x:v>
      </x:c>
      <x:c r="O689" s="11" t="str">
        <x:f>IF(C689="Опционально","Вне итога",IF(AND(ISNUMBER(F689),ISNUMBER(H689),ISNUMBER(I689),F689&gt;0,H689&gt;=0,I689&gt;=H689),"Цена учтена","Уточнить цену/количество"))</x:f>
        <x:v>Цена учтена</x:v>
      </x:c>
      <x:c r="P689" s="10"/>
      <x:c r="Q689" s="18" t="str">
        <x:v>Бюджетная оценка автора</x:v>
      </x:c>
      <x:c r="R689" s="18" t="str"/>
    </x:row>
    <x:row r="690" ht="44" customHeight="1">
      <x:c r="A690" s="10" t="str">
        <x:v>A8.2</x:v>
      </x:c>
      <x:c r="B690" s="10" t="str">
        <x:v>A8</x:v>
      </x:c>
      <x:c r="C690" s="11" t="str">
        <x:v>Помещение</x:v>
      </x:c>
      <x:c r="D690" s="11" t="str">
        <x:v>Доставка, разгрузка и занос</x:v>
      </x:c>
      <x:c r="E690" s="11" t="str">
        <x:v>Транспорт, такелаж, страховка перевозки</x:v>
      </x:c>
      <x:c r="F690" s="14" t="n">
        <x:v>1</x:v>
      </x:c>
      <x:c r="G690" s="3" t="str">
        <x:v>усл</x:v>
      </x:c>
      <x:c r="H690" s="15" t="n">
        <x:v>15000</x:v>
      </x:c>
      <x:c r="I690" s="15" t="n">
        <x:v>50000</x:v>
      </x:c>
      <x:c r="J690" s="16" t="n">
        <x:f>IF(AND(ISNUMBER(F690),ISNUMBER(H690)),F690*H690,"")</x:f>
        <x:v>15000</x:v>
      </x:c>
      <x:c r="K690" s="16" t="n">
        <x:f>IF(AND(ISNUMBER(F690),ISNUMBER(I690)),F690*I690,"")</x:f>
        <x:v>50000</x:v>
      </x:c>
      <x:c r="L690" s="11" t="str">
        <x:v>Купить</x:v>
      </x:c>
      <x:c r="M690" s="11" t="str">
        <x:v>Без импортной пошлины/НДС. Для тяжёлых серверов проверить маршрут заноса заранее.</x:v>
      </x:c>
      <x:c r="N690" s="11" t="str">
        <x:v>Бюджетная оценка на 03.10.2026. Источник подтверждает характеристики, а не цену.</x:v>
      </x:c>
      <x:c r="O690" s="11" t="str">
        <x:f>IF(C690="Опционально","Вне итога",IF(AND(ISNUMBER(F690),ISNUMBER(H690),ISNUMBER(I690),F690&gt;0,H690&gt;=0,I690&gt;=H690),"Цена учтена","Уточнить цену/количество"))</x:f>
        <x:v>Цена учтена</x:v>
      </x:c>
      <x:c r="P690" s="10"/>
      <x:c r="Q690" s="18" t="str">
        <x:v>Бюджетная оценка автора</x:v>
      </x:c>
      <x:c r="R690" s="18" t="str"/>
    </x:row>
    <x:row r="691" ht="44" customHeight="1">
      <x:c r="A691" s="10" t="str">
        <x:v>A8.2</x:v>
      </x:c>
      <x:c r="B691" s="10" t="str">
        <x:v>A8</x:v>
      </x:c>
      <x:c r="C691" s="11" t="str">
        <x:v>Опционально</x:v>
      </x:c>
      <x:c r="D691" s="11" t="str">
        <x:v>Резервная система охлаждения</x:v>
      </x:c>
      <x:c r="E691" s="11" t="str">
        <x:v>N+1 с автоматическим переключением, расчёт отдельно</x:v>
      </x:c>
      <x:c r="F691" s="14" t="n">
        <x:v>1</x:v>
      </x:c>
      <x:c r="G691" s="3" t="str">
        <x:v>к-т</x:v>
      </x:c>
      <x:c r="H691" s="15"/>
      <x:c r="I691" s="15"/>
      <x:c r="J691" s="16" t="str">
        <x:f>IF(AND(ISNUMBER(F691),ISNUMBER(H691)),F691*H691,"")</x:f>
      </x:c>
      <x:c r="K691" s="16" t="str">
        <x:f>IF(AND(ISNUMBER(F691),ISNUMBER(I691)),F691*I691,"")</x:f>
      </x:c>
      <x:c r="L691" s="11" t="str">
        <x:v>По проекту</x:v>
      </x:c>
      <x:c r="M691" s="11" t="str">
        <x:v>Нужна для непрерывной работы при отказе охлаждения. В базовом бюджете система останавливается безопасно.</x:v>
      </x:c>
      <x:c r="N691" s="11" t="str">
        <x:v>Без цены. Требуется отдельное предложение.</x:v>
      </x:c>
      <x:c r="O691" s="11" t="str">
        <x:f>IF(C691="Опционально","Вне итога",IF(AND(ISNUMBER(F691),ISNUMBER(H691),ISNUMBER(I691),F691&gt;0,H691&gt;=0,I691&gt;=H691),"Цена учтена","Уточнить цену/количество"))</x:f>
        <x:v>Вне итога</x:v>
      </x:c>
      <x:c r="P691" s="10"/>
      <x:c r="Q691" s="18" t="str">
        <x:v>Бюджетная оценка автора</x:v>
      </x:c>
      <x:c r="R691" s="18" t="str"/>
    </x:row>
    <x:row r="692" ht="44" customHeight="1">
      <x:c r="A692" s="10" t="str">
        <x:v>A8.2</x:v>
      </x:c>
      <x:c r="B692" s="10" t="str">
        <x:v>A8</x:v>
      </x:c>
      <x:c r="C692" s="11" t="str">
        <x:v>Опционально</x:v>
      </x:c>
      <x:c r="D692" s="11" t="str">
        <x:v>Генератор и переключение ввода</x:v>
      </x:c>
      <x:c r="E692" s="11" t="str">
        <x:v>Для длительных отключений, размер по проекту</x:v>
      </x:c>
      <x:c r="F692" s="14" t="n">
        <x:v>1</x:v>
      </x:c>
      <x:c r="G692" s="3" t="str">
        <x:v>к-т</x:v>
      </x:c>
      <x:c r="H692" s="15"/>
      <x:c r="I692" s="15"/>
      <x:c r="J692" s="16" t="str">
        <x:f>IF(AND(ISNUMBER(F692),ISNUMBER(H692)),F692*H692,"")</x:f>
      </x:c>
      <x:c r="K692" s="16" t="str">
        <x:f>IF(AND(ISNUMBER(F692),ISNUMBER(I692)),F692*I692,"")</x:f>
      </x:c>
      <x:c r="L692" s="11" t="str">
        <x:v>По проекту</x:v>
      </x:c>
      <x:c r="M692" s="11" t="str">
        <x:v>Не включён в базовую сумму. ИБП рассчитан на короткую автономность и завершение работы.</x:v>
      </x:c>
      <x:c r="N692" s="11" t="str">
        <x:v>Без цены. Требуется отдельное предложение.</x:v>
      </x:c>
      <x:c r="O692" s="11" t="str">
        <x:f>IF(C692="Опционально","Вне итога",IF(AND(ISNUMBER(F692),ISNUMBER(H692),ISNUMBER(I692),F692&gt;0,H692&gt;=0,I692&gt;=H692),"Цена учтена","Уточнить цену/количество"))</x:f>
        <x:v>Вне итога</x:v>
      </x:c>
      <x:c r="P692" s="10"/>
      <x:c r="Q692" s="18" t="str">
        <x:v>Бюджетная оценка автора</x:v>
      </x:c>
      <x:c r="R692" s="18" t="str"/>
    </x:row>
    <x:row r="693" ht="61" customHeight="1">
      <x:c r="A693" s="10" t="str">
        <x:v>A8.2</x:v>
      </x:c>
      <x:c r="B693" s="10" t="str">
        <x:v>A8</x:v>
      </x:c>
      <x:c r="C693" s="11" t="str">
        <x:v>Запуск</x:v>
      </x:c>
      <x:c r="D693" s="11" t="str">
        <x:v>Системное ПО</x:v>
      </x:c>
      <x:c r="E693" s="11" t="str">
        <x:v>ОС и стек OEM, драйверы, распределённый запуск и мониторинг</x:v>
      </x:c>
      <x:c r="F693" s="14" t="n">
        <x:v>1</x:v>
      </x:c>
      <x:c r="G693" s="3" t="str">
        <x:v>к-т</x:v>
      </x:c>
      <x:c r="H693" s="15" t="n">
        <x:v>0</x:v>
      </x:c>
      <x:c r="I693" s="15" t="n">
        <x:v>0</x:v>
      </x:c>
      <x:c r="J693" s="16" t="n">
        <x:f>IF(AND(ISNUMBER(F693),ISNUMBER(H693)),F693*H693,"")</x:f>
        <x:v>0</x:v>
      </x:c>
      <x:c r="K693" s="16" t="n">
        <x:f>IF(AND(ISNUMBER(F693),ISNUMBER(I693)),F693*I693,"")</x:f>
        <x:v>0</x:v>
      </x:c>
      <x:c r="L693" s="11" t="str">
        <x:v>Без оплаты лицензии</x:v>
      </x:c>
      <x:c r="M693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693" s="11" t="str">
        <x:v>Бюджетная оценка на 03.10.2026. Источник подтверждает характеристики, а не цену.</x:v>
      </x:c>
      <x:c r="O693" s="11" t="str">
        <x:f>IF(C693="Опционально","Вне итога",IF(AND(ISNUMBER(F693),ISNUMBER(H693),ISNUMBER(I693),F693&gt;0,H693&gt;=0,I693&gt;=H693),"Цена учтена","Уточнить цену/количество"))</x:f>
        <x:v>Цена учтена</x:v>
      </x:c>
      <x:c r="P693" s="10"/>
      <x:c r="Q693" s="18" t="str">
        <x:v>Moonshot: Kimi K3, модель</x:v>
      </x:c>
      <x:c r="R693" s="18" t="str">
        <x:v>https://huggingface.co/moonshotai/Kimi-K3</x:v>
      </x:c>
    </x:row>
    <x:row r="694" ht="44" customHeight="1">
      <x:c r="A694" s="10" t="str">
        <x:v>A8.2</x:v>
      </x:c>
      <x:c r="B694" s="10" t="str">
        <x:v>A8</x:v>
      </x:c>
      <x:c r="C694" s="11" t="str">
        <x:v>Запуск</x:v>
      </x:c>
      <x:c r="D694" s="11" t="str">
        <x:v>Установка и настройка оборудования</x:v>
      </x:c>
      <x:c r="E694" s="11" t="str">
        <x:v>Обновление firmware, ОС, драйверов, сеть, диски и мониторинг</x:v>
      </x:c>
      <x:c r="F694" s="14" t="n">
        <x:v>1</x:v>
      </x:c>
      <x:c r="G694" s="3" t="str">
        <x:v>усл</x:v>
      </x:c>
      <x:c r="H694" s="15" t="n">
        <x:v>3000</x:v>
      </x:c>
      <x:c r="I694" s="15" t="n">
        <x:v>12000</x:v>
      </x:c>
      <x:c r="J694" s="16" t="n">
        <x:f>IF(AND(ISNUMBER(F694),ISNUMBER(H694)),F694*H694,"")</x:f>
        <x:v>3000</x:v>
      </x:c>
      <x:c r="K694" s="16" t="n">
        <x:f>IF(AND(ISNUMBER(F694),ISNUMBER(I694)),F694*I694,"")</x:f>
        <x:v>12000</x:v>
      </x:c>
      <x:c r="L694" s="11" t="str">
        <x:v>Купить</x:v>
      </x:c>
      <x:c r="M694" s="11" t="str">
        <x:v>Фиксированная работа при покупке, без помесячного обслуживания.</x:v>
      </x:c>
      <x:c r="N694" s="11" t="str">
        <x:v>Бюджетная оценка на 03.10.2026. Источник подтверждает характеристики, а не цену.</x:v>
      </x:c>
      <x:c r="O694" s="11" t="str">
        <x:f>IF(C694="Опционально","Вне итога",IF(AND(ISNUMBER(F694),ISNUMBER(H694),ISNUMBER(I694),F694&gt;0,H694&gt;=0,I694&gt;=H694),"Цена учтена","Уточнить цену/количество"))</x:f>
        <x:v>Цена учтена</x:v>
      </x:c>
      <x:c r="P694" s="10"/>
      <x:c r="Q694" s="18" t="str">
        <x:v>Бюджетная оценка автора</x:v>
      </x:c>
      <x:c r="R694" s="18" t="str"/>
    </x:row>
    <x:row r="695" ht="44" customHeight="1">
      <x:c r="A695" s="10" t="str">
        <x:v>A8.2</x:v>
      </x:c>
      <x:c r="B695" s="10" t="str">
        <x:v>A8</x:v>
      </x:c>
      <x:c r="C695" s="11" t="str">
        <x:v>Запуск</x:v>
      </x:c>
      <x:c r="D695" s="11" t="str">
        <x:v>Загрузка и проверка модели</x:v>
      </x:c>
      <x:c r="E695" s="11" t="str">
        <x:v>Загрузка на локальные SSD, проверка файлов, подбор контекста, нагрузочный тест</x:v>
      </x:c>
      <x:c r="F695" s="14" t="n">
        <x:v>1</x:v>
      </x:c>
      <x:c r="G695" s="3" t="str">
        <x:v>усл</x:v>
      </x:c>
      <x:c r="H695" s="15" t="n">
        <x:v>3000</x:v>
      </x:c>
      <x:c r="I695" s="15" t="n">
        <x:v>12000</x:v>
      </x:c>
      <x:c r="J695" s="16" t="n">
        <x:f>IF(AND(ISNUMBER(F695),ISNUMBER(H695)),F695*H695,"")</x:f>
        <x:v>3000</x:v>
      </x:c>
      <x:c r="K695" s="16" t="n">
        <x:f>IF(AND(ISNUMBER(F695),ISNUMBER(I695)),F695*I695,"")</x:f>
        <x:v>12000</x:v>
      </x:c>
      <x:c r="L695" s="11" t="str">
        <x:v>Купить</x:v>
      </x:c>
      <x:c r="M695" s="11" t="str">
        <x:v>Проверить память, время первого ответа, токены/с, качество и восстановление после перезагрузки.</x:v>
      </x:c>
      <x:c r="N695" s="11" t="str">
        <x:v>Бюджетная оценка на 03.10.2026. Источник подтверждает характеристики, а не цену.</x:v>
      </x:c>
      <x:c r="O695" s="11" t="str">
        <x:f>IF(C695="Опционально","Вне итога",IF(AND(ISNUMBER(F695),ISNUMBER(H695),ISNUMBER(I695),F695&gt;0,H695&gt;=0,I695&gt;=H695),"Цена учтена","Уточнить цену/количество"))</x:f>
        <x:v>Цена учтена</x:v>
      </x:c>
      <x:c r="P695" s="10"/>
      <x:c r="Q695" s="18" t="str">
        <x:v>Бюджетная оценка автора</x:v>
      </x:c>
      <x:c r="R695" s="18" t="str"/>
    </x:row>
    <x:row r="696" ht="44" customHeight="1">
      <x:c r="A696" s="10" t="str">
        <x:v>A8.2</x:v>
      </x:c>
      <x:c r="B696" s="10" t="str">
        <x:v>A8</x:v>
      </x:c>
      <x:c r="C696" s="11" t="str">
        <x:v>Запуск</x:v>
      </x:c>
      <x:c r="D696" s="11" t="str">
        <x:v>Резервное копирование и документация</x:v>
      </x:c>
      <x:c r="E696" s="11" t="str">
        <x:v>Настроить копии, аварийное завершение и восстановление. Передать инструкцию</x:v>
      </x:c>
      <x:c r="F696" s="14" t="n">
        <x:v>1</x:v>
      </x:c>
      <x:c r="G696" s="3" t="str">
        <x:v>усл</x:v>
      </x:c>
      <x:c r="H696" s="15" t="n">
        <x:v>1500</x:v>
      </x:c>
      <x:c r="I696" s="15" t="n">
        <x:v>6000</x:v>
      </x:c>
      <x:c r="J696" s="16" t="n">
        <x:f>IF(AND(ISNUMBER(F696),ISNUMBER(H696)),F696*H696,"")</x:f>
        <x:v>1500</x:v>
      </x:c>
      <x:c r="K696" s="16" t="n">
        <x:f>IF(AND(ISNUMBER(F696),ISNUMBER(I696)),F696*I696,"")</x:f>
        <x:v>6000</x:v>
      </x:c>
      <x:c r="L696" s="11" t="str">
        <x:v>Купить</x:v>
      </x:c>
      <x:c r="M696" s="11" t="str"/>
      <x:c r="N696" s="11" t="str">
        <x:v>Бюджетная оценка на 03.10.2026. Источник подтверждает характеристики, а не цену.</x:v>
      </x:c>
      <x:c r="O696" s="11" t="str">
        <x:f>IF(C696="Опционально","Вне итога",IF(AND(ISNUMBER(F696),ISNUMBER(H696),ISNUMBER(I696),F696&gt;0,H696&gt;=0,I696&gt;=H696),"Цена учтена","Уточнить цену/количество"))</x:f>
        <x:v>Цена учтена</x:v>
      </x:c>
      <x:c r="P696" s="10"/>
      <x:c r="Q696" s="18" t="str">
        <x:v>Бюджетная оценка автора</x:v>
      </x:c>
      <x:c r="R696" s="18" t="str"/>
    </x:row>
    <x:row r="697" ht="44" customHeight="1">
      <x:c r="A697" s="10" t="str">
        <x:v>A8.2</x:v>
      </x:c>
      <x:c r="B697" s="10" t="str">
        <x:v>A8</x:v>
      </x:c>
      <x:c r="C697" s="11" t="str">
        <x:v>Запуск</x:v>
      </x:c>
      <x:c r="D697" s="11" t="str">
        <x:v>Резерв на адаптацию программы запуска</x:v>
      </x:c>
      <x:c r="E697" s="11" t="str">
        <x:v>Прототип распределения модели, совместимость kernels/обмена</x:v>
      </x:c>
      <x:c r="F697" s="14" t="n">
        <x:v>1</x:v>
      </x:c>
      <x:c r="G697" s="3" t="str">
        <x:v>резерв</x:v>
      </x:c>
      <x:c r="H697" s="15" t="n">
        <x:v>15000</x:v>
      </x:c>
      <x:c r="I697" s="15" t="n">
        <x:v>100000</x:v>
      </x:c>
      <x:c r="J697" s="16" t="n">
        <x:f>IF(AND(ISNUMBER(F697),ISNUMBER(H697)),F697*H697,"")</x:f>
        <x:v>15000</x:v>
      </x:c>
      <x:c r="K697" s="16" t="n">
        <x:f>IF(AND(ISNUMBER(F697),ISNUMBER(I697)),F697*I697,"")</x:f>
        <x:v>100000</x:v>
      </x:c>
      <x:c r="L697" s="11" t="str">
        <x:v>Резерв</x:v>
      </x:c>
      <x:c r="M697" s="11" t="str">
        <x:v>Плановая сумма для эксперимента. Успешный запуск K3 не гарантирован. Срок и полный бюджет разработки после прототипа.</x:v>
      </x:c>
      <x:c r="N697" s="11" t="str">
        <x:v>Бюджетная оценка на 03.10.2026. Источник подтверждает характеристики, а не цену.</x:v>
      </x:c>
      <x:c r="O697" s="11" t="str">
        <x:f>IF(C697="Опционально","Вне итога",IF(AND(ISNUMBER(F697),ISNUMBER(H697),ISNUMBER(I697),F697&gt;0,H697&gt;=0,I697&gt;=H697),"Цена учтена","Уточнить цену/количество"))</x:f>
        <x:v>Цена учтена</x:v>
      </x:c>
      <x:c r="P697" s="10"/>
      <x:c r="Q697" s="18" t="str">
        <x:v>Бюджетная оценка автора</x:v>
      </x:c>
      <x:c r="R697" s="18" t="str"/>
    </x:row>
    <x:row r="698" ht="61" customHeight="1">
      <x:c r="A698" s="10" t="str">
        <x:v>B1.1</x:v>
      </x:c>
      <x:c r="B698" s="10" t="str">
        <x:v>B1</x:v>
      </x:c>
      <x:c r="C698" s="11" t="str">
        <x:v>Оборудование</x:v>
      </x:c>
      <x:c r="D698" s="11" t="str">
        <x:v>Готовый сервер</x:v>
      </x:c>
      <x:c r="E698" s="11" t="str">
        <x:v>NVIDIA DGX B200, 8 ускорителей, полная комплектация</x:v>
      </x:c>
      <x:c r="F698" s="14" t="n">
        <x:v>1</x:v>
      </x:c>
      <x:c r="G698" s="3" t="str">
        <x:v>шт</x:v>
      </x:c>
      <x:c r="H698" s="15" t="n">
        <x:v>450000</x:v>
      </x:c>
      <x:c r="I698" s="15" t="n">
        <x:v>650000</x:v>
      </x:c>
      <x:c r="J698" s="16" t="n">
        <x:f>IF(AND(ISNUMBER(F698),ISNUMBER(H698)),F698*H698,"")</x:f>
        <x:v>450000</x:v>
      </x:c>
      <x:c r="K698" s="16" t="n">
        <x:f>IF(AND(ISNUMBER(F698),ISNUMBER(I698)),F698*I698,"")</x:f>
        <x:v>650000</x:v>
      </x:c>
      <x:c r="L698" s="11" t="str">
        <x:v>Купить</x:v>
      </x:c>
      <x:c r="M698" s="11" t="str">
        <x:v>Покупать готовую систему. Память, процессоры, SSD и внутренние соединения ниже описаны как включённые.</x:v>
      </x:c>
      <x:c r="N698" s="11" t="str">
        <x:v>Диапазон оценки для DGX/OEM класса. Lenovo 15.06.2026: 8×B300 $785 606, 8×B200 $550 475, 8×H200 $397 802. Это цены другого OEM, не котировка DGX.</x:v>
      </x:c>
      <x:c r="O698" s="11" t="str">
        <x:f>IF(C698="Опционально","Вне итога",IF(AND(ISNUMBER(F698),ISNUMBER(H698),ISNUMBER(I698),F698&gt;0,H698&gt;=0,I698&gt;=H698),"Цена учтена","Уточнить цену/количество"))</x:f>
        <x:v>Цена учтена</x:v>
      </x:c>
      <x:c r="P698" s="10"/>
      <x:c r="Q698" s="18" t="str">
        <x:v>Lenovo: цены серверов, 15.06.2026</x:v>
      </x:c>
      <x:c r="R698" s="18" t="str">
        <x:v>https://lenovopress.lenovo.com/lp2368-on-premise-vs-cloud-generative-ai-total-cost-of-ownership-2026-edition</x:v>
      </x:c>
    </x:row>
    <x:row r="699" ht="44" customHeight="1">
      <x:c r="A699" s="10" t="str">
        <x:v>B1.1</x:v>
      </x:c>
      <x:c r="B699" s="10" t="str">
        <x:v>B1</x:v>
      </x:c>
      <x:c r="C699" s="11" t="str">
        <x:v>Оборудование</x:v>
      </x:c>
      <x:c r="D699" s="11" t="str">
        <x:v>Ускорители и их память</x:v>
      </x:c>
      <x:c r="E699" s="11" t="str">
        <x:v>B200 SXM, 180GB HBM каждый. Не отдельные PCIe-карты</x:v>
      </x:c>
      <x:c r="F699" s="14" t="n">
        <x:v>8</x:v>
      </x:c>
      <x:c r="G699" s="3" t="str">
        <x:v>шт</x:v>
      </x:c>
      <x:c r="H699" s="21" t="n">
        <x:v>0</x:v>
      </x:c>
      <x:c r="I699" s="21" t="n">
        <x:v>0</x:v>
      </x:c>
      <x:c r="J699" s="16" t="n">
        <x:f>IF(AND(ISNUMBER(F699),ISNUMBER(H699)),F699*H699,"")</x:f>
        <x:v>0</x:v>
      </x:c>
      <x:c r="K699" s="16" t="n">
        <x:f>IF(AND(ISNUMBER(F699),ISNUMBER(I699)),F699*I699,"")</x:f>
        <x:v>0</x:v>
      </x:c>
      <x:c r="L699" s="11" t="str">
        <x:v>В комплекте</x:v>
      </x:c>
      <x:c r="M699" s="11" t="str"/>
      <x:c r="N699" s="11" t="str">
        <x:v>Включено в цену основного комплекта. Доплата $0.</x:v>
      </x:c>
      <x:c r="O699" s="11" t="str">
        <x:f>IF(C699="Опционально","Вне итога",IF(AND(ISNUMBER(F699),ISNUMBER(H699),ISNUMBER(I699),F699&gt;0,H699&gt;=0,I699&gt;=H699),"Цена учтена","Уточнить цену/количество"))</x:f>
        <x:v>Цена учтена</x:v>
      </x:c>
      <x:c r="P699" s="10"/>
      <x:c r="Q699" s="18" t="str">
        <x:v>NVIDIA: комплект DGX B200</x:v>
      </x:c>
      <x:c r="R699" s="18" t="str">
        <x:v>https://docs.nvidia.com/dgx/dgxb200-user-guide/introduction-to-dgxb200.html</x:v>
      </x:c>
    </x:row>
    <x:row r="700" ht="44" customHeight="1">
      <x:c r="A700" s="10" t="str">
        <x:v>B1.1</x:v>
      </x:c>
      <x:c r="B700" s="10" t="str">
        <x:v>B1</x:v>
      </x:c>
      <x:c r="C700" s="11" t="str">
        <x:v>Оборудование</x:v>
      </x:c>
      <x:c r="D700" s="11" t="str">
        <x:v>Процессоры</x:v>
      </x:c>
      <x:c r="E700" s="11" t="str">
        <x:v>2×Intel Xeon Platinum 8570 на узел</x:v>
      </x:c>
      <x:c r="F700" s="14" t="n">
        <x:v>2</x:v>
      </x:c>
      <x:c r="G700" s="3" t="str">
        <x:v>шт</x:v>
      </x:c>
      <x:c r="H700" s="21" t="n">
        <x:v>0</x:v>
      </x:c>
      <x:c r="I700" s="21" t="n">
        <x:v>0</x:v>
      </x:c>
      <x:c r="J700" s="16" t="n">
        <x:f>IF(AND(ISNUMBER(F700),ISNUMBER(H700)),F700*H700,"")</x:f>
        <x:v>0</x:v>
      </x:c>
      <x:c r="K700" s="16" t="n">
        <x:f>IF(AND(ISNUMBER(F700),ISNUMBER(I700)),F700*I700,"")</x:f>
        <x:v>0</x:v>
      </x:c>
      <x:c r="L700" s="11" t="str">
        <x:v>В комплекте</x:v>
      </x:c>
      <x:c r="M700" s="11" t="str"/>
      <x:c r="N700" s="11" t="str">
        <x:v>Включено в цену основного комплекта. Доплата $0.</x:v>
      </x:c>
      <x:c r="O700" s="11" t="str">
        <x:f>IF(C700="Опционально","Вне итога",IF(AND(ISNUMBER(F700),ISNUMBER(H700),ISNUMBER(I700),F700&gt;0,H700&gt;=0,I700&gt;=H700),"Цена учтена","Уточнить цену/количество"))</x:f>
        <x:v>Цена учтена</x:v>
      </x:c>
      <x:c r="P700" s="10"/>
      <x:c r="Q700" s="18" t="str">
        <x:v>NVIDIA: комплект DGX B200</x:v>
      </x:c>
      <x:c r="R700" s="18" t="str">
        <x:v>https://docs.nvidia.com/dgx/dgxb200-user-guide/introduction-to-dgxb200.html</x:v>
      </x:c>
    </x:row>
    <x:row r="701" ht="44" customHeight="1">
      <x:c r="A701" s="10" t="str">
        <x:v>B1.1</x:v>
      </x:c>
      <x:c r="B701" s="10" t="str">
        <x:v>B1</x:v>
      </x:c>
      <x:c r="C701" s="11" t="str">
        <x:v>Оборудование</x:v>
      </x:c>
      <x:c r="D701" s="11" t="str">
        <x:v>Оперативная память сервера</x:v>
      </x:c>
      <x:c r="E701" s="11" t="str">
        <x:v>2TB DDR5 на узел, заполнение и модули по OEM</x:v>
      </x:c>
      <x:c r="F701" s="14" t="n">
        <x:v>1</x:v>
      </x:c>
      <x:c r="G701" s="3" t="str">
        <x:v>к-т</x:v>
      </x:c>
      <x:c r="H701" s="21" t="n">
        <x:v>0</x:v>
      </x:c>
      <x:c r="I701" s="21" t="n">
        <x:v>0</x:v>
      </x:c>
      <x:c r="J701" s="16" t="n">
        <x:f>IF(AND(ISNUMBER(F701),ISNUMBER(H701)),F701*H701,"")</x:f>
        <x:v>0</x:v>
      </x:c>
      <x:c r="K701" s="16" t="n">
        <x:f>IF(AND(ISNUMBER(F701),ISNUMBER(I701)),F701*I701,"")</x:f>
        <x:v>0</x:v>
      </x:c>
      <x:c r="L701" s="11" t="str">
        <x:v>В комплекте</x:v>
      </x:c>
      <x:c r="M701" s="11" t="str"/>
      <x:c r="N701" s="11" t="str">
        <x:v>Включено в цену основного комплекта. Доплата $0.</x:v>
      </x:c>
      <x:c r="O701" s="11" t="str">
        <x:f>IF(C701="Опционально","Вне итога",IF(AND(ISNUMBER(F701),ISNUMBER(H701),ISNUMBER(I701),F701&gt;0,H701&gt;=0,I701&gt;=H701),"Цена учтена","Уточнить цену/количество"))</x:f>
        <x:v>Цена учтена</x:v>
      </x:c>
      <x:c r="P701" s="10"/>
      <x:c r="Q701" s="18" t="str">
        <x:v>NVIDIA: комплект DGX B200</x:v>
      </x:c>
      <x:c r="R701" s="18" t="str">
        <x:v>https://docs.nvidia.com/dgx/dgxb200-user-guide/introduction-to-dgxb200.html</x:v>
      </x:c>
    </x:row>
    <x:row r="702" ht="44" customHeight="1">
      <x:c r="A702" s="10" t="str">
        <x:v>B1.1</x:v>
      </x:c>
      <x:c r="B702" s="10" t="str">
        <x:v>B1</x:v>
      </x:c>
      <x:c r="C702" s="11" t="str">
        <x:v>Оборудование</x:v>
      </x:c>
      <x:c r="D702" s="11" t="str">
        <x:v>Загрузочные SSD</x:v>
      </x:c>
      <x:c r="E702" s="11" t="str">
        <x:v>2×1.92TB на узел, зеркальная загрузка</x:v>
      </x:c>
      <x:c r="F702" s="14" t="n">
        <x:v>2</x:v>
      </x:c>
      <x:c r="G702" s="3" t="str">
        <x:v>шт</x:v>
      </x:c>
      <x:c r="H702" s="21" t="n">
        <x:v>0</x:v>
      </x:c>
      <x:c r="I702" s="21" t="n">
        <x:v>0</x:v>
      </x:c>
      <x:c r="J702" s="16" t="n">
        <x:f>IF(AND(ISNUMBER(F702),ISNUMBER(H702)),F702*H702,"")</x:f>
        <x:v>0</x:v>
      </x:c>
      <x:c r="K702" s="16" t="n">
        <x:f>IF(AND(ISNUMBER(F702),ISNUMBER(I702)),F702*I702,"")</x:f>
        <x:v>0</x:v>
      </x:c>
      <x:c r="L702" s="11" t="str">
        <x:v>В комплекте</x:v>
      </x:c>
      <x:c r="M702" s="11" t="str"/>
      <x:c r="N702" s="11" t="str">
        <x:v>Включено в цену основного комплекта. Доплата $0.</x:v>
      </x:c>
      <x:c r="O702" s="11" t="str">
        <x:f>IF(C702="Опционально","Вне итога",IF(AND(ISNUMBER(F702),ISNUMBER(H702),ISNUMBER(I702),F702&gt;0,H702&gt;=0,I702&gt;=H702),"Цена учтена","Уточнить цену/количество"))</x:f>
        <x:v>Цена учтена</x:v>
      </x:c>
      <x:c r="P702" s="10"/>
      <x:c r="Q702" s="18" t="str">
        <x:v>NVIDIA: комплект DGX B200</x:v>
      </x:c>
      <x:c r="R702" s="18" t="str">
        <x:v>https://docs.nvidia.com/dgx/dgxb200-user-guide/introduction-to-dgxb200.html</x:v>
      </x:c>
    </x:row>
    <x:row r="703" ht="44" customHeight="1">
      <x:c r="A703" s="10" t="str">
        <x:v>B1.1</x:v>
      </x:c>
      <x:c r="B703" s="10" t="str">
        <x:v>B1</x:v>
      </x:c>
      <x:c r="C703" s="11" t="str">
        <x:v>Оборудование</x:v>
      </x:c>
      <x:c r="D703" s="11" t="str">
        <x:v>SSD для данных и моделей</x:v>
      </x:c>
      <x:c r="E703" s="11" t="str">
        <x:v>8×3.84TB NVMe на узел</x:v>
      </x:c>
      <x:c r="F703" s="14" t="n">
        <x:v>8</x:v>
      </x:c>
      <x:c r="G703" s="3" t="str">
        <x:v>шт</x:v>
      </x:c>
      <x:c r="H703" s="21" t="n">
        <x:v>0</x:v>
      </x:c>
      <x:c r="I703" s="21" t="n">
        <x:v>0</x:v>
      </x:c>
      <x:c r="J703" s="16" t="n">
        <x:f>IF(AND(ISNUMBER(F703),ISNUMBER(H703)),F703*H703,"")</x:f>
        <x:v>0</x:v>
      </x:c>
      <x:c r="K703" s="16" t="n">
        <x:f>IF(AND(ISNUMBER(F703),ISNUMBER(I703)),F703*I703,"")</x:f>
        <x:v>0</x:v>
      </x:c>
      <x:c r="L703" s="11" t="str">
        <x:v>В комплекте</x:v>
      </x:c>
      <x:c r="M703" s="11" t="str"/>
      <x:c r="N703" s="11" t="str">
        <x:v>Включено в цену основного комплекта. Доплата $0.</x:v>
      </x:c>
      <x:c r="O703" s="11" t="str">
        <x:f>IF(C703="Опционально","Вне итога",IF(AND(ISNUMBER(F703),ISNUMBER(H703),ISNUMBER(I703),F703&gt;0,H703&gt;=0,I703&gt;=H703),"Цена учтена","Уточнить цену/количество"))</x:f>
        <x:v>Цена учтена</x:v>
      </x:c>
      <x:c r="P703" s="10"/>
      <x:c r="Q703" s="18" t="str">
        <x:v>NVIDIA: комплект DGX B200</x:v>
      </x:c>
      <x:c r="R703" s="18" t="str">
        <x:v>https://docs.nvidia.com/dgx/dgxb200-user-guide/introduction-to-dgxb200.html</x:v>
      </x:c>
    </x:row>
    <x:row r="704" ht="44" customHeight="1">
      <x:c r="A704" s="10" t="str">
        <x:v>B1.1</x:v>
      </x:c>
      <x:c r="B704" s="10" t="str">
        <x:v>B1</x:v>
      </x:c>
      <x:c r="C704" s="11" t="str">
        <x:v>Оборудование</x:v>
      </x:c>
      <x:c r="D704" s="11" t="str">
        <x:v>NVSwitch и внутренние соединения</x:v>
      </x:c>
      <x:c r="E704" s="11" t="str">
        <x:v>2 NVSwitch на узел, NVLink, платы и шлейфы</x:v>
      </x:c>
      <x:c r="F704" s="14" t="n">
        <x:v>1</x:v>
      </x:c>
      <x:c r="G704" s="3" t="str">
        <x:v>к-т</x:v>
      </x:c>
      <x:c r="H704" s="21" t="n">
        <x:v>0</x:v>
      </x:c>
      <x:c r="I704" s="21" t="n">
        <x:v>0</x:v>
      </x:c>
      <x:c r="J704" s="16" t="n">
        <x:f>IF(AND(ISNUMBER(F704),ISNUMBER(H704)),F704*H704,"")</x:f>
        <x:v>0</x:v>
      </x:c>
      <x:c r="K704" s="16" t="n">
        <x:f>IF(AND(ISNUMBER(F704),ISNUMBER(I704)),F704*I704,"")</x:f>
        <x:v>0</x:v>
      </x:c>
      <x:c r="L704" s="11" t="str">
        <x:v>В комплекте</x:v>
      </x:c>
      <x:c r="M704" s="11" t="str"/>
      <x:c r="N704" s="11" t="str">
        <x:v>Включено в цену основного комплекта. Доплата $0.</x:v>
      </x:c>
      <x:c r="O704" s="11" t="str">
        <x:f>IF(C704="Опционально","Вне итога",IF(AND(ISNUMBER(F704),ISNUMBER(H704),ISNUMBER(I704),F704&gt;0,H704&gt;=0,I704&gt;=H704),"Цена учтена","Уточнить цену/количество"))</x:f>
        <x:v>Цена учтена</x:v>
      </x:c>
      <x:c r="P704" s="10"/>
      <x:c r="Q704" s="18" t="str">
        <x:v>NVIDIA: комплект DGX B200</x:v>
      </x:c>
      <x:c r="R704" s="18" t="str">
        <x:v>https://docs.nvidia.com/dgx/dgxb200-user-guide/introduction-to-dgxb200.html</x:v>
      </x:c>
    </x:row>
    <x:row r="705" ht="44" customHeight="1">
      <x:c r="A705" s="10" t="str">
        <x:v>B1.1</x:v>
      </x:c>
      <x:c r="B705" s="10" t="str">
        <x:v>B1</x:v>
      </x:c>
      <x:c r="C705" s="11" t="str">
        <x:v>Оборудование</x:v>
      </x:c>
      <x:c r="D705" s="11" t="str">
        <x:v>Сетевая часть для обмена</x:v>
      </x:c>
      <x:c r="E705" s="11" t="str">
        <x:v>8×ConnectX-7 на узел. Разъёмы по DGX</x:v>
      </x:c>
      <x:c r="F705" s="14" t="n">
        <x:v>8</x:v>
      </x:c>
      <x:c r="G705" s="3" t="str">
        <x:v>порт</x:v>
      </x:c>
      <x:c r="H705" s="21" t="n">
        <x:v>0</x:v>
      </x:c>
      <x:c r="I705" s="21" t="n">
        <x:v>0</x:v>
      </x:c>
      <x:c r="J705" s="16" t="n">
        <x:f>IF(AND(ISNUMBER(F705),ISNUMBER(H705)),F705*H705,"")</x:f>
        <x:v>0</x:v>
      </x:c>
      <x:c r="K705" s="16" t="n">
        <x:f>IF(AND(ISNUMBER(F705),ISNUMBER(I705)),F705*I705,"")</x:f>
        <x:v>0</x:v>
      </x:c>
      <x:c r="L705" s="11" t="str">
        <x:v>В комплекте</x:v>
      </x:c>
      <x:c r="M705" s="11" t="str"/>
      <x:c r="N705" s="11" t="str">
        <x:v>Включено в цену основного комплекта. Доплата $0.</x:v>
      </x:c>
      <x:c r="O705" s="11" t="str">
        <x:f>IF(C705="Опционально","Вне итога",IF(AND(ISNUMBER(F705),ISNUMBER(H705),ISNUMBER(I705),F705&gt;0,H705&gt;=0,I705&gt;=H705),"Цена учтена","Уточнить цену/количество"))</x:f>
        <x:v>Цена учтена</x:v>
      </x:c>
      <x:c r="P705" s="10"/>
      <x:c r="Q705" s="18" t="str">
        <x:v>NVIDIA: комплект DGX B200</x:v>
      </x:c>
      <x:c r="R705" s="18" t="str">
        <x:v>https://docs.nvidia.com/dgx/dgxb200-user-guide/introduction-to-dgxb200.html</x:v>
      </x:c>
    </x:row>
    <x:row r="706" ht="44" customHeight="1">
      <x:c r="A706" s="10" t="str">
        <x:v>B1.1</x:v>
      </x:c>
      <x:c r="B706" s="10" t="str">
        <x:v>B1</x:v>
      </x:c>
      <x:c r="C706" s="11" t="str">
        <x:v>Оборудование</x:v>
      </x:c>
      <x:c r="D706" s="11" t="str">
        <x:v>Сеть хранения и управления</x:v>
      </x:c>
      <x:c r="E706" s="11" t="str">
        <x:v>2 dual-port BlueField-3, RJ45 сети ОС и BMC по DGX</x:v>
      </x:c>
      <x:c r="F706" s="14" t="n">
        <x:v>1</x:v>
      </x:c>
      <x:c r="G706" s="3" t="str">
        <x:v>к-т</x:v>
      </x:c>
      <x:c r="H706" s="21" t="n">
        <x:v>0</x:v>
      </x:c>
      <x:c r="I706" s="21" t="n">
        <x:v>0</x:v>
      </x:c>
      <x:c r="J706" s="16" t="n">
        <x:f>IF(AND(ISNUMBER(F706),ISNUMBER(H706)),F706*H706,"")</x:f>
        <x:v>0</x:v>
      </x:c>
      <x:c r="K706" s="16" t="n">
        <x:f>IF(AND(ISNUMBER(F706),ISNUMBER(I706)),F706*I706,"")</x:f>
        <x:v>0</x:v>
      </x:c>
      <x:c r="L706" s="11" t="str">
        <x:v>В комплекте</x:v>
      </x:c>
      <x:c r="M706" s="11" t="str"/>
      <x:c r="N706" s="11" t="str">
        <x:v>Включено в цену основного комплекта. Доплата $0.</x:v>
      </x:c>
      <x:c r="O706" s="11" t="str">
        <x:f>IF(C706="Опционально","Вне итога",IF(AND(ISNUMBER(F706),ISNUMBER(H706),ISNUMBER(I706),F706&gt;0,H706&gt;=0,I706&gt;=H706),"Цена учтена","Уточнить цену/количество"))</x:f>
        <x:v>Цена учтена</x:v>
      </x:c>
      <x:c r="P706" s="10"/>
      <x:c r="Q706" s="18" t="str">
        <x:v>NVIDIA: комплект DGX B200</x:v>
      </x:c>
      <x:c r="R706" s="18" t="str">
        <x:v>https://docs.nvidia.com/dgx/dgxb200-user-guide/introduction-to-dgxb200.html</x:v>
      </x:c>
    </x:row>
    <x:row r="707" ht="44" customHeight="1">
      <x:c r="A707" s="10" t="str">
        <x:v>B1.1</x:v>
      </x:c>
      <x:c r="B707" s="10" t="str">
        <x:v>B1</x:v>
      </x:c>
      <x:c r="C707" s="11" t="str">
        <x:v>Оборудование</x:v>
      </x:c>
      <x:c r="D707" s="11" t="str">
        <x:v>Блоки питания</x:v>
      </x:c>
      <x:c r="E707" s="11" t="str">
        <x:v>6 OEM блоков на узел</x:v>
      </x:c>
      <x:c r="F707" s="14" t="n">
        <x:v>6</x:v>
      </x:c>
      <x:c r="G707" s="3" t="str">
        <x:v>шт</x:v>
      </x:c>
      <x:c r="H707" s="21" t="n">
        <x:v>0</x:v>
      </x:c>
      <x:c r="I707" s="21" t="n">
        <x:v>0</x:v>
      </x:c>
      <x:c r="J707" s="16" t="n">
        <x:f>IF(AND(ISNUMBER(F707),ISNUMBER(H707)),F707*H707,"")</x:f>
        <x:v>0</x:v>
      </x:c>
      <x:c r="K707" s="16" t="n">
        <x:f>IF(AND(ISNUMBER(F707),ISNUMBER(I707)),F707*I707,"")</x:f>
        <x:v>0</x:v>
      </x:c>
      <x:c r="L707" s="11" t="str">
        <x:v>В комплекте</x:v>
      </x:c>
      <x:c r="M707" s="11" t="str"/>
      <x:c r="N707" s="11" t="str">
        <x:v>Включено в цену основного комплекта. Доплата $0.</x:v>
      </x:c>
      <x:c r="O707" s="11" t="str">
        <x:f>IF(C707="Опционально","Вне итога",IF(AND(ISNUMBER(F707),ISNUMBER(H707),ISNUMBER(I707),F707&gt;0,H707&gt;=0,I707&gt;=H707),"Цена учтена","Уточнить цену/количество"))</x:f>
        <x:v>Цена учтена</x:v>
      </x:c>
      <x:c r="P707" s="10"/>
      <x:c r="Q707" s="18" t="str">
        <x:v>NVIDIA: комплект DGX B200</x:v>
      </x:c>
      <x:c r="R707" s="18" t="str">
        <x:v>https://docs.nvidia.com/dgx/dgxb200-user-guide/introduction-to-dgxb200.html</x:v>
      </x:c>
    </x:row>
    <x:row r="708" ht="44" customHeight="1">
      <x:c r="A708" s="10" t="str">
        <x:v>B1.1</x:v>
      </x:c>
      <x:c r="B708" s="10" t="str">
        <x:v>B1</x:v>
      </x:c>
      <x:c r="C708" s="11" t="str">
        <x:v>Оборудование</x:v>
      </x:c>
      <x:c r="D708" s="11" t="str">
        <x:v>Шнуры питания сервера</x:v>
      </x:c>
      <x:c r="E708" s="11" t="str">
        <x:v>6 OEM фиксируемых шнуров на узел, согласовать с PDU</x:v>
      </x:c>
      <x:c r="F708" s="14" t="n">
        <x:v>6</x:v>
      </x:c>
      <x:c r="G708" s="3" t="str">
        <x:v>шт</x:v>
      </x:c>
      <x:c r="H708" s="21" t="n">
        <x:v>0</x:v>
      </x:c>
      <x:c r="I708" s="21" t="n">
        <x:v>0</x:v>
      </x:c>
      <x:c r="J708" s="16" t="n">
        <x:f>IF(AND(ISNUMBER(F708),ISNUMBER(H708)),F708*H708,"")</x:f>
        <x:v>0</x:v>
      </x:c>
      <x:c r="K708" s="16" t="n">
        <x:f>IF(AND(ISNUMBER(F708),ISNUMBER(I708)),F708*I708,"")</x:f>
        <x:v>0</x:v>
      </x:c>
      <x:c r="L708" s="11" t="str">
        <x:v>В комплекте</x:v>
      </x:c>
      <x:c r="M708" s="11" t="str">
        <x:v>Производитель комплектует шнуры. Внешние розетки/PDU посчитаны отдельно.</x:v>
      </x:c>
      <x:c r="N708" s="11" t="str">
        <x:v>Включено в цену основного комплекта. Доплата $0.</x:v>
      </x:c>
      <x:c r="O708" s="11" t="str">
        <x:f>IF(C708="Опционально","Вне итога",IF(AND(ISNUMBER(F708),ISNUMBER(H708),ISNUMBER(I708),F708&gt;0,H708&gt;=0,I708&gt;=H708),"Цена учтена","Уточнить цену/количество"))</x:f>
        <x:v>Цена учтена</x:v>
      </x:c>
      <x:c r="P708" s="10"/>
      <x:c r="Q708" s="18" t="str">
        <x:v>NVIDIA: комплект DGX B200</x:v>
      </x:c>
      <x:c r="R708" s="18" t="str">
        <x:v>https://docs.nvidia.com/dgx/dgxb200-user-guide/introduction-to-dgxb200.html</x:v>
      </x:c>
    </x:row>
    <x:row r="709" ht="44" customHeight="1">
      <x:c r="A709" s="10" t="str">
        <x:v>B1.1</x:v>
      </x:c>
      <x:c r="B709" s="10" t="str">
        <x:v>B1</x:v>
      </x:c>
      <x:c r="C709" s="11" t="str">
        <x:v>Оборудование</x:v>
      </x:c>
      <x:c r="D709" s="11" t="str">
        <x:v>Корпус, охлаждение и крепление</x:v>
      </x:c>
      <x:c r="E709" s="11" t="str">
        <x:v>10U, вентиляторы, радиаторы, OEM рельсы</x:v>
      </x:c>
      <x:c r="F709" s="14" t="n">
        <x:v>1</x:v>
      </x:c>
      <x:c r="G709" s="3" t="str">
        <x:v>к-т</x:v>
      </x:c>
      <x:c r="H709" s="21" t="n">
        <x:v>0</x:v>
      </x:c>
      <x:c r="I709" s="21" t="n">
        <x:v>0</x:v>
      </x:c>
      <x:c r="J709" s="16" t="n">
        <x:f>IF(AND(ISNUMBER(F709),ISNUMBER(H709)),F709*H709,"")</x:f>
        <x:v>0</x:v>
      </x:c>
      <x:c r="K709" s="16" t="n">
        <x:f>IF(AND(ISNUMBER(F709),ISNUMBER(I709)),F709*I709,"")</x:f>
        <x:v>0</x:v>
      </x:c>
      <x:c r="L709" s="11" t="str">
        <x:v>В комплекте</x:v>
      </x:c>
      <x:c r="M709" s="11" t="str"/>
      <x:c r="N709" s="11" t="str">
        <x:v>Включено в цену основного комплекта. Доплата $0.</x:v>
      </x:c>
      <x:c r="O709" s="11" t="str">
        <x:f>IF(C709="Опционально","Вне итога",IF(AND(ISNUMBER(F709),ISNUMBER(H709),ISNUMBER(I709),F709&gt;0,H709&gt;=0,I709&gt;=H709),"Цена учтена","Уточнить цену/количество"))</x:f>
        <x:v>Цена учтена</x:v>
      </x:c>
      <x:c r="P709" s="10"/>
      <x:c r="Q709" s="18" t="str">
        <x:v>NVIDIA: комплект DGX B200</x:v>
      </x:c>
      <x:c r="R709" s="18" t="str">
        <x:v>https://docs.nvidia.com/dgx/dgxb200-user-guide/introduction-to-dgxb200.html</x:v>
      </x:c>
    </x:row>
    <x:row r="710" ht="44" customHeight="1">
      <x:c r="A710" s="10" t="str">
        <x:v>B1.1</x:v>
      </x:c>
      <x:c r="B710" s="10" t="str">
        <x:v>B1</x:v>
      </x:c>
      <x:c r="C710" s="11" t="str">
        <x:v>Оборудование</x:v>
      </x:c>
      <x:c r="D710" s="11" t="str">
        <x:v>Гарантия базового комплекта</x:v>
      </x:c>
      <x:c r="E710" s="11" t="str">
        <x:v>Срок, выездной ремонт и регион уточнить в заказе</x:v>
      </x:c>
      <x:c r="F710" s="14" t="n">
        <x:v>1</x:v>
      </x:c>
      <x:c r="G710" s="3" t="str">
        <x:v>к-т</x:v>
      </x:c>
      <x:c r="H710" s="21" t="n">
        <x:v>0</x:v>
      </x:c>
      <x:c r="I710" s="21" t="n">
        <x:v>0</x:v>
      </x:c>
      <x:c r="J710" s="16" t="n">
        <x:f>IF(AND(ISNUMBER(F710),ISNUMBER(H710)),F710*H710,"")</x:f>
        <x:v>0</x:v>
      </x:c>
      <x:c r="K710" s="16" t="n">
        <x:f>IF(AND(ISNUMBER(F710),ISNUMBER(I710)),F710*I710,"")</x:f>
        <x:v>0</x:v>
      </x:c>
      <x:c r="L710" s="11" t="str">
        <x:v>В комплекте</x:v>
      </x:c>
      <x:c r="M710" s="11" t="str">
        <x:v>Проверить наличие гарантии в итоговой цене. Продление отдельно не рассчитано.</x:v>
      </x:c>
      <x:c r="N710" s="11" t="str">
        <x:v>Включено в цену основного комплекта. Доплата $0.</x:v>
      </x:c>
      <x:c r="O710" s="11" t="str">
        <x:f>IF(C710="Опционально","Вне итога",IF(AND(ISNUMBER(F710),ISNUMBER(H710),ISNUMBER(I710),F710&gt;0,H710&gt;=0,I710&gt;=H710),"Цена учтена","Уточнить цену/количество"))</x:f>
        <x:v>Цена учтена</x:v>
      </x:c>
      <x:c r="P710" s="10"/>
      <x:c r="Q710" s="18" t="str">
        <x:v>NVIDIA: комплект DGX B200</x:v>
      </x:c>
      <x:c r="R710" s="18" t="str">
        <x:v>https://docs.nvidia.com/dgx/dgxb200-user-guide/introduction-to-dgxb200.html</x:v>
      </x:c>
    </x:row>
    <x:row r="711" ht="61" customHeight="1">
      <x:c r="A711" s="10" t="str">
        <x:v>B1.1</x:v>
      </x:c>
      <x:c r="B711" s="10" t="str">
        <x:v>B1</x:v>
      </x:c>
      <x:c r="C711" s="11" t="str">
        <x:v>Оборудование</x:v>
      </x:c>
      <x:c r="D711" s="11" t="str">
        <x:v>Опция RJ45-сети ОС</x:v>
      </x:c>
      <x:c r="E711" s="11" t="str">
        <x:v>OEM интерфейс 10GbE RJ45 для управления/копий. В DGX B200 опционален</x:v>
      </x:c>
      <x:c r="F711" s="14" t="n">
        <x:v>1</x:v>
      </x:c>
      <x:c r="G711" s="3" t="str">
        <x:v>к-т</x:v>
      </x:c>
      <x:c r="H711" s="15" t="n">
        <x:v>500</x:v>
      </x:c>
      <x:c r="I711" s="15" t="n">
        <x:v>1500</x:v>
      </x:c>
      <x:c r="J711" s="16" t="n">
        <x:f>IF(AND(ISNUMBER(F711),ISNUMBER(H711)),F711*H711,"")</x:f>
        <x:v>500</x:v>
      </x:c>
      <x:c r="K711" s="16" t="n">
        <x:f>IF(AND(ISNUMBER(F711),ISNUMBER(I711)),F711*I711,"")</x:f>
        <x:v>1500</x:v>
      </x:c>
      <x:c r="L711" s="11" t="str">
        <x:v>Купить</x:v>
      </x:c>
      <x:c r="M711" s="11" t="str">
        <x:v>Запросить штатную опцию у OEM. Не подключать NAS только через порт BMC. Если интерфейс включён в серверное предложение, отдельную цену обнулить.</x:v>
      </x:c>
      <x:c r="N711" s="11" t="str">
        <x:v>Бюджетная оценка на 03.10.2026. Источник подтверждает характеристики, а не цену.</x:v>
      </x:c>
      <x:c r="O711" s="11" t="str">
        <x:f>IF(C711="Опционально","Вне итога",IF(AND(ISNUMBER(F711),ISNUMBER(H711),ISNUMBER(I711),F711&gt;0,H711&gt;=0,I711&gt;=H711),"Цена учтена","Уточнить цену/количество"))</x:f>
        <x:v>Цена учтена</x:v>
      </x:c>
      <x:c r="P711" s="10"/>
      <x:c r="Q711" s="18" t="str">
        <x:v>NVIDIA: комплект DGX B200</x:v>
      </x:c>
      <x:c r="R711" s="18" t="str">
        <x:v>https://docs.nvidia.com/dgx/dgxb200-user-guide/introduction-to-dgxb200.html</x:v>
      </x:c>
    </x:row>
    <x:row r="712" ht="44" customHeight="1">
      <x:c r="A712" s="10" t="str">
        <x:v>B1.1</x:v>
      </x:c>
      <x:c r="B712" s="10" t="str">
        <x:v>B1</x:v>
      </x:c>
      <x:c r="C712" s="11" t="str">
        <x:v>Оборудование</x:v>
      </x:c>
      <x:c r="D712" s="11" t="str">
        <x:v>Коммутатор обычной сети</x:v>
      </x:c>
      <x:c r="E712" s="11" t="str">
        <x:v>8×RJ45 1/2.5/5/10GbE, управляемый. При &gt;6 узлах: 24 порта</x:v>
      </x:c>
      <x:c r="F712" s="14" t="n">
        <x:v>1</x:v>
      </x:c>
      <x:c r="G712" s="3" t="str">
        <x:v>шт</x:v>
      </x:c>
      <x:c r="H712" s="15" t="n">
        <x:v>650</x:v>
      </x:c>
      <x:c r="I712" s="15" t="n">
        <x:v>1600</x:v>
      </x:c>
      <x:c r="J712" s="16" t="n">
        <x:f>IF(AND(ISNUMBER(F712),ISNUMBER(H712)),F712*H712,"")</x:f>
        <x:v>650</x:v>
      </x:c>
      <x:c r="K712" s="16" t="n">
        <x:f>IF(AND(ISNUMBER(F712),ISNUMBER(I712)),F712*I712,"")</x:f>
        <x:v>1600</x:v>
      </x:c>
      <x:c r="L712" s="11" t="str">
        <x:v>Купить</x:v>
      </x:c>
      <x:c r="M712" s="11" t="str">
        <x:v>Управление, загрузка файлов, резервные копии. Использовать Ethernet ОС, а не BMC.</x:v>
      </x:c>
      <x:c r="N712" s="11" t="str">
        <x:v>Бюджетная оценка на 03.10.2026. Источник подтверждает характеристики, а не цену.</x:v>
      </x:c>
      <x:c r="O712" s="11" t="str">
        <x:f>IF(C712="Опционально","Вне итога",IF(AND(ISNUMBER(F712),ISNUMBER(H712),ISNUMBER(I712),F712&gt;0,H712&gt;=0,I712&gt;=H712),"Цена учтена","Уточнить цену/количество"))</x:f>
        <x:v>Цена учтена</x:v>
      </x:c>
      <x:c r="P712" s="10"/>
      <x:c r="Q712" s="18" t="str">
        <x:v>Бюджетная оценка автора</x:v>
      </x:c>
      <x:c r="R712" s="18" t="str"/>
    </x:row>
    <x:row r="713" ht="44" customHeight="1">
      <x:c r="A713" s="10" t="str">
        <x:v>B1.1</x:v>
      </x:c>
      <x:c r="B713" s="10" t="str">
        <x:v>B1</x:v>
      </x:c>
      <x:c r="C713" s="11" t="str">
        <x:v>Оборудование</x:v>
      </x:c>
      <x:c r="D713" s="11" t="str">
        <x:v>Сетевой шлюз</x:v>
      </x:c>
      <x:c r="E713" s="11" t="str">
        <x:v>Проводной маршрутизатор с межсетевым экраном, ≥1GbE</x:v>
      </x:c>
      <x:c r="F713" s="14" t="n">
        <x:v>1</x:v>
      </x:c>
      <x:c r="G713" s="3" t="str">
        <x:v>шт</x:v>
      </x:c>
      <x:c r="H713" s="15" t="n">
        <x:v>150</x:v>
      </x:c>
      <x:c r="I713" s="15" t="n">
        <x:v>500</x:v>
      </x:c>
      <x:c r="J713" s="16" t="n">
        <x:f>IF(AND(ISNUMBER(F713),ISNUMBER(H713)),F713*H713,"")</x:f>
        <x:v>150</x:v>
      </x:c>
      <x:c r="K713" s="16" t="n">
        <x:f>IF(AND(ISNUMBER(F713),ISNUMBER(I713)),F713*I713,"")</x:f>
        <x:v>500</x:v>
      </x:c>
      <x:c r="L713" s="11" t="str">
        <x:v>Купить</x:v>
      </x:c>
      <x:c r="M713" s="11" t="str">
        <x:v>Подключение к локальной сети. Плата за связь не включена.</x:v>
      </x:c>
      <x:c r="N713" s="11" t="str">
        <x:v>Бюджетная оценка на 03.10.2026. Источник подтверждает характеристики, а не цену.</x:v>
      </x:c>
      <x:c r="O713" s="11" t="str">
        <x:f>IF(C713="Опционально","Вне итога",IF(AND(ISNUMBER(F713),ISNUMBER(H713),ISNUMBER(I713),F713&gt;0,H713&gt;=0,I713&gt;=H713),"Цена учтена","Уточнить цену/количество"))</x:f>
        <x:v>Цена учтена</x:v>
      </x:c>
      <x:c r="P713" s="10"/>
      <x:c r="Q713" s="18" t="str">
        <x:v>Бюджетная оценка автора</x:v>
      </x:c>
      <x:c r="R713" s="18" t="str"/>
    </x:row>
    <x:row r="714" ht="44" customHeight="1">
      <x:c r="A714" s="10" t="str">
        <x:v>B1.1</x:v>
      </x:c>
      <x:c r="B714" s="10" t="str">
        <x:v>B1</x:v>
      </x:c>
      <x:c r="C714" s="11" t="str">
        <x:v>Оборудование</x:v>
      </x:c>
      <x:c r="D714" s="11" t="str">
        <x:v>Резервное хранилище</x:v>
      </x:c>
      <x:c r="E714" s="11" t="str">
        <x:v>NAS 4 отсека, 10GbE, RAM ≥16GB, диски отдельно</x:v>
      </x:c>
      <x:c r="F714" s="14" t="n">
        <x:v>1</x:v>
      </x:c>
      <x:c r="G714" s="3" t="str">
        <x:v>шт</x:v>
      </x:c>
      <x:c r="H714" s="15" t="n">
        <x:v>1100</x:v>
      </x:c>
      <x:c r="I714" s="15" t="n">
        <x:v>2600</x:v>
      </x:c>
      <x:c r="J714" s="16" t="n">
        <x:f>IF(AND(ISNUMBER(F714),ISNUMBER(H714)),F714*H714,"")</x:f>
        <x:v>1100</x:v>
      </x:c>
      <x:c r="K714" s="16" t="n">
        <x:f>IF(AND(ISNUMBER(F714),ISNUMBER(I714)),F714*I714,"")</x:f>
        <x:v>2600</x:v>
      </x:c>
      <x:c r="L714" s="11" t="str">
        <x:v>Купить</x:v>
      </x:c>
      <x:c r="M714" s="11" t="str">
        <x:v>Копии настроек, данных и контрольных точек. Основной сервер не считается резервной копией.</x:v>
      </x:c>
      <x:c r="N714" s="11" t="str">
        <x:v>Бюджетная оценка на 03.10.2026. Источник подтверждает характеристики, а не цену.</x:v>
      </x:c>
      <x:c r="O714" s="11" t="str">
        <x:f>IF(C714="Опционально","Вне итога",IF(AND(ISNUMBER(F714),ISNUMBER(H714),ISNUMBER(I714),F714&gt;0,H714&gt;=0,I714&gt;=H714),"Цена учтена","Уточнить цену/количество"))</x:f>
        <x:v>Цена учтена</x:v>
      </x:c>
      <x:c r="P714" s="10"/>
      <x:c r="Q714" s="18" t="str">
        <x:v>Бюджетная оценка автора</x:v>
      </x:c>
      <x:c r="R714" s="18" t="str"/>
    </x:row>
    <x:row r="715" ht="44" customHeight="1">
      <x:c r="A715" s="10" t="str">
        <x:v>B1.1</x:v>
      </x:c>
      <x:c r="B715" s="10" t="str">
        <x:v>B1</x:v>
      </x:c>
      <x:c r="C715" s="11" t="str">
        <x:v>Оборудование</x:v>
      </x:c>
      <x:c r="D715" s="11" t="str">
        <x:v>Диски резервного хранилища</x:v>
      </x:c>
      <x:c r="E715" s="11" t="str">
        <x:v>4×12TB NAS/enterprise HDD. RAID6: около 24TB до форматирования</x:v>
      </x:c>
      <x:c r="F715" s="14" t="n">
        <x:v>4</x:v>
      </x:c>
      <x:c r="G715" s="3" t="str">
        <x:v>шт</x:v>
      </x:c>
      <x:c r="H715" s="15" t="n">
        <x:v>250</x:v>
      </x:c>
      <x:c r="I715" s="15" t="n">
        <x:v>430</x:v>
      </x:c>
      <x:c r="J715" s="16" t="n">
        <x:f>IF(AND(ISNUMBER(F715),ISNUMBER(H715)),F715*H715,"")</x:f>
        <x:v>1000</x:v>
      </x:c>
      <x:c r="K715" s="16" t="n">
        <x:f>IF(AND(ISNUMBER(F715),ISNUMBER(I715)),F715*I715,"")</x:f>
        <x:v>1720</x:v>
      </x:c>
      <x:c r="L715" s="11" t="str">
        <x:v>Купить</x:v>
      </x:c>
      <x:c r="M715" s="11" t="str">
        <x:v>Цена каждого диска. Один дополнительный запасной диск указан отдельно.</x:v>
      </x:c>
      <x:c r="N715" s="11" t="str">
        <x:v>Бюджетная оценка на 03.10.2026. Источник подтверждает характеристики, а не цену.</x:v>
      </x:c>
      <x:c r="O715" s="11" t="str">
        <x:f>IF(C715="Опционально","Вне итога",IF(AND(ISNUMBER(F715),ISNUMBER(H715),ISNUMBER(I715),F715&gt;0,H715&gt;=0,I715&gt;=H715),"Цена учтена","Уточнить цену/количество"))</x:f>
        <x:v>Цена учтена</x:v>
      </x:c>
      <x:c r="P715" s="10"/>
      <x:c r="Q715" s="18" t="str">
        <x:v>Бюджетная оценка автора</x:v>
      </x:c>
      <x:c r="R715" s="18" t="str"/>
    </x:row>
    <x:row r="716" ht="44" customHeight="1">
      <x:c r="A716" s="10" t="str">
        <x:v>B1.1</x:v>
      </x:c>
      <x:c r="B716" s="10" t="str">
        <x:v>B1</x:v>
      </x:c>
      <x:c r="C716" s="11" t="str">
        <x:v>Оборудование</x:v>
      </x:c>
      <x:c r="D716" s="11" t="str">
        <x:v>Запасной диск NAS</x:v>
      </x:c>
      <x:c r="E716" s="11" t="str">
        <x:v>12TB той же совместимой серии</x:v>
      </x:c>
      <x:c r="F716" s="14" t="n">
        <x:v>1</x:v>
      </x:c>
      <x:c r="G716" s="3" t="str">
        <x:v>шт</x:v>
      </x:c>
      <x:c r="H716" s="15" t="n">
        <x:v>250</x:v>
      </x:c>
      <x:c r="I716" s="15" t="n">
        <x:v>430</x:v>
      </x:c>
      <x:c r="J716" s="16" t="n">
        <x:f>IF(AND(ISNUMBER(F716),ISNUMBER(H716)),F716*H716,"")</x:f>
        <x:v>250</x:v>
      </x:c>
      <x:c r="K716" s="16" t="n">
        <x:f>IF(AND(ISNUMBER(F716),ISNUMBER(I716)),F716*I716,"")</x:f>
        <x:v>430</x:v>
      </x:c>
      <x:c r="L716" s="11" t="str">
        <x:v>Купить</x:v>
      </x:c>
      <x:c r="M716" s="11" t="str">
        <x:v>Быстрая замена отказавшего диска.</x:v>
      </x:c>
      <x:c r="N716" s="11" t="str">
        <x:v>Бюджетная оценка на 03.10.2026. Источник подтверждает характеристики, а не цену.</x:v>
      </x:c>
      <x:c r="O716" s="11" t="str">
        <x:f>IF(C716="Опционально","Вне итога",IF(AND(ISNUMBER(F716),ISNUMBER(H716),ISNUMBER(I716),F716&gt;0,H716&gt;=0,I716&gt;=H716),"Цена учтена","Уточнить цену/количество"))</x:f>
        <x:v>Цена учтена</x:v>
      </x:c>
      <x:c r="P716" s="10"/>
      <x:c r="Q716" s="18" t="str">
        <x:v>Бюджетная оценка автора</x:v>
      </x:c>
      <x:c r="R716" s="18" t="str"/>
    </x:row>
    <x:row r="717" ht="44" customHeight="1">
      <x:c r="A717" s="10" t="str">
        <x:v>B1.1</x:v>
      </x:c>
      <x:c r="B717" s="10" t="str">
        <x:v>B1</x:v>
      </x:c>
      <x:c r="C717" s="11" t="str">
        <x:v>Оборудование</x:v>
      </x:c>
      <x:c r="D717" s="11" t="str">
        <x:v>Рабочее место администратора</x:v>
      </x:c>
      <x:c r="E717" s="11" t="str">
        <x:v>Мини-ПК 16GB RAM, SSD 512GB, Ethernet</x:v>
      </x:c>
      <x:c r="F717" s="14" t="n">
        <x:v>1</x:v>
      </x:c>
      <x:c r="G717" s="3" t="str">
        <x:v>шт</x:v>
      </x:c>
      <x:c r="H717" s="15" t="n">
        <x:v>400</x:v>
      </x:c>
      <x:c r="I717" s="15" t="n">
        <x:v>800</x:v>
      </x:c>
      <x:c r="J717" s="16" t="n">
        <x:f>IF(AND(ISNUMBER(F717),ISNUMBER(H717)),F717*H717,"")</x:f>
        <x:v>400</x:v>
      </x:c>
      <x:c r="K717" s="16" t="n">
        <x:f>IF(AND(ISNUMBER(F717),ISNUMBER(I717)),F717*I717,"")</x:f>
        <x:v>800</x:v>
      </x:c>
      <x:c r="L717" s="11" t="str">
        <x:v>Купить</x:v>
      </x:c>
      <x:c r="M717" s="11" t="str">
        <x:v>Настройка и управление системой. Для Mac можно использовать один узел вместо отдельного ПК.</x:v>
      </x:c>
      <x:c r="N717" s="11" t="str">
        <x:v>Бюджетная оценка на 03.10.2026. Источник подтверждает характеристики, а не цену.</x:v>
      </x:c>
      <x:c r="O717" s="11" t="str">
        <x:f>IF(C717="Опционально","Вне итога",IF(AND(ISNUMBER(F717),ISNUMBER(H717),ISNUMBER(I717),F717&gt;0,H717&gt;=0,I717&gt;=H717),"Цена учтена","Уточнить цену/количество"))</x:f>
        <x:v>Цена учтена</x:v>
      </x:c>
      <x:c r="P717" s="10"/>
      <x:c r="Q717" s="18" t="str">
        <x:v>Бюджетная оценка автора</x:v>
      </x:c>
      <x:c r="R717" s="18" t="str"/>
    </x:row>
    <x:row r="718" ht="44" customHeight="1">
      <x:c r="A718" s="10" t="str">
        <x:v>B1.1</x:v>
      </x:c>
      <x:c r="B718" s="10" t="str">
        <x:v>B1</x:v>
      </x:c>
      <x:c r="C718" s="11" t="str">
        <x:v>Оборудование</x:v>
      </x:c>
      <x:c r="D718" s="11" t="str">
        <x:v>Монитор</x:v>
      </x:c>
      <x:c r="E718" s="11" t="str">
        <x:v>27 дюймов, HDMI/DisplayPort</x:v>
      </x:c>
      <x:c r="F718" s="14" t="n">
        <x:v>1</x:v>
      </x:c>
      <x:c r="G718" s="3" t="str">
        <x:v>шт</x:v>
      </x:c>
      <x:c r="H718" s="15" t="n">
        <x:v>160</x:v>
      </x:c>
      <x:c r="I718" s="15" t="n">
        <x:v>320</x:v>
      </x:c>
      <x:c r="J718" s="16" t="n">
        <x:f>IF(AND(ISNUMBER(F718),ISNUMBER(H718)),F718*H718,"")</x:f>
        <x:v>160</x:v>
      </x:c>
      <x:c r="K718" s="16" t="n">
        <x:f>IF(AND(ISNUMBER(F718),ISNUMBER(I718)),F718*I718,"")</x:f>
        <x:v>320</x:v>
      </x:c>
      <x:c r="L718" s="11" t="str">
        <x:v>Купить</x:v>
      </x:c>
      <x:c r="M718" s="11" t="str"/>
      <x:c r="N718" s="11" t="str">
        <x:v>Бюджетная оценка на 03.10.2026. Источник подтверждает характеристики, а не цену.</x:v>
      </x:c>
      <x:c r="O718" s="11" t="str">
        <x:f>IF(C718="Опционально","Вне итога",IF(AND(ISNUMBER(F718),ISNUMBER(H718),ISNUMBER(I718),F718&gt;0,H718&gt;=0,I718&gt;=H718),"Цена учтена","Уточнить цену/количество"))</x:f>
        <x:v>Цена учтена</x:v>
      </x:c>
      <x:c r="P718" s="10"/>
      <x:c r="Q718" s="18" t="str">
        <x:v>Бюджетная оценка автора</x:v>
      </x:c>
      <x:c r="R718" s="18" t="str"/>
    </x:row>
    <x:row r="719" ht="44" customHeight="1">
      <x:c r="A719" s="10" t="str">
        <x:v>B1.1</x:v>
      </x:c>
      <x:c r="B719" s="10" t="str">
        <x:v>B1</x:v>
      </x:c>
      <x:c r="C719" s="11" t="str">
        <x:v>Оборудование</x:v>
      </x:c>
      <x:c r="D719" s="11" t="str">
        <x:v>Клавиатура и мышь</x:v>
      </x:c>
      <x:c r="E719" s="11" t="str">
        <x:v>Проводные USB</x:v>
      </x:c>
      <x:c r="F719" s="14" t="n">
        <x:v>1</x:v>
      </x:c>
      <x:c r="G719" s="3" t="str">
        <x:v>к-т</x:v>
      </x:c>
      <x:c r="H719" s="15" t="n">
        <x:v>30</x:v>
      </x:c>
      <x:c r="I719" s="15" t="n">
        <x:v>70</x:v>
      </x:c>
      <x:c r="J719" s="16" t="n">
        <x:f>IF(AND(ISNUMBER(F719),ISNUMBER(H719)),F719*H719,"")</x:f>
        <x:v>30</x:v>
      </x:c>
      <x:c r="K719" s="16" t="n">
        <x:f>IF(AND(ISNUMBER(F719),ISNUMBER(I719)),F719*I719,"")</x:f>
        <x:v>70</x:v>
      </x:c>
      <x:c r="L719" s="11" t="str">
        <x:v>Купить</x:v>
      </x:c>
      <x:c r="M719" s="11" t="str"/>
      <x:c r="N719" s="11" t="str">
        <x:v>Бюджетная оценка на 03.10.2026. Источник подтверждает характеристики, а не цену.</x:v>
      </x:c>
      <x:c r="O719" s="11" t="str">
        <x:f>IF(C719="Опционально","Вне итога",IF(AND(ISNUMBER(F719),ISNUMBER(H719),ISNUMBER(I719),F719&gt;0,H719&gt;=0,I719&gt;=H719),"Цена учтена","Уточнить цену/количество"))</x:f>
        <x:v>Цена учтена</x:v>
      </x:c>
      <x:c r="P719" s="10"/>
      <x:c r="Q719" s="18" t="str">
        <x:v>Бюджетная оценка автора</x:v>
      </x:c>
      <x:c r="R719" s="18" t="str"/>
    </x:row>
    <x:row r="720" ht="44" customHeight="1">
      <x:c r="A720" s="10" t="str">
        <x:v>B1.1</x:v>
      </x:c>
      <x:c r="B720" s="10" t="str">
        <x:v>B1</x:v>
      </x:c>
      <x:c r="C720" s="11" t="str">
        <x:v>Оборудование</x:v>
      </x:c>
      <x:c r="D720" s="11" t="str">
        <x:v>Кабель монитора</x:v>
      </x:c>
      <x:c r="E720" s="11" t="str">
        <x:v>HDMI/DisplayPort 2 м, по разъёму компьютера</x:v>
      </x:c>
      <x:c r="F720" s="14" t="n">
        <x:v>1</x:v>
      </x:c>
      <x:c r="G720" s="3" t="str">
        <x:v>шт</x:v>
      </x:c>
      <x:c r="H720" s="15" t="n">
        <x:v>10</x:v>
      </x:c>
      <x:c r="I720" s="15" t="n">
        <x:v>30</x:v>
      </x:c>
      <x:c r="J720" s="16" t="n">
        <x:f>IF(AND(ISNUMBER(F720),ISNUMBER(H720)),F720*H720,"")</x:f>
        <x:v>10</x:v>
      </x:c>
      <x:c r="K720" s="16" t="n">
        <x:f>IF(AND(ISNUMBER(F720),ISNUMBER(I720)),F720*I720,"")</x:f>
        <x:v>30</x:v>
      </x:c>
      <x:c r="L720" s="11" t="str">
        <x:v>Купить</x:v>
      </x:c>
      <x:c r="M720" s="11" t="str"/>
      <x:c r="N720" s="11" t="str">
        <x:v>Бюджетная оценка на 03.10.2026. Источник подтверждает характеристики, а не цену.</x:v>
      </x:c>
      <x:c r="O720" s="11" t="str">
        <x:f>IF(C720="Опционально","Вне итога",IF(AND(ISNUMBER(F720),ISNUMBER(H720),ISNUMBER(I720),F720&gt;0,H720&gt;=0,I720&gt;=H720),"Цена учтена","Уточнить цену/количество"))</x:f>
        <x:v>Цена учтена</x:v>
      </x:c>
      <x:c r="P720" s="10"/>
      <x:c r="Q720" s="18" t="str">
        <x:v>Бюджетная оценка автора</x:v>
      </x:c>
      <x:c r="R720" s="18" t="str"/>
    </x:row>
    <x:row r="721" ht="44" customHeight="1">
      <x:c r="A721" s="10" t="str">
        <x:v>B1.1</x:v>
      </x:c>
      <x:c r="B721" s="10" t="str">
        <x:v>B1</x:v>
      </x:c>
      <x:c r="C721" s="11" t="str">
        <x:v>Оборудование</x:v>
      </x:c>
      <x:c r="D721" s="11" t="str">
        <x:v>Патч-корды обычной сети</x:v>
      </x:c>
      <x:c r="E721" s="11" t="str">
        <x:v>Cat6A, 2 м, RJ45, заводские</x:v>
      </x:c>
      <x:c r="F721" s="14" t="n">
        <x:v>8</x:v>
      </x:c>
      <x:c r="G721" s="3" t="str">
        <x:v>шт</x:v>
      </x:c>
      <x:c r="H721" s="15" t="n">
        <x:v>8</x:v>
      </x:c>
      <x:c r="I721" s="15" t="n">
        <x:v>20</x:v>
      </x:c>
      <x:c r="J721" s="16" t="n">
        <x:f>IF(AND(ISNUMBER(F721),ISNUMBER(H721)),F721*H721,"")</x:f>
        <x:v>64</x:v>
      </x:c>
      <x:c r="K721" s="16" t="n">
        <x:f>IF(AND(ISNUMBER(F721),ISNUMBER(I721)),F721*I721,"")</x:f>
        <x:v>160</x:v>
      </x:c>
      <x:c r="L721" s="11" t="str">
        <x:v>Купить</x:v>
      </x:c>
      <x:c r="M721" s="11" t="str">
        <x:v>6 рабочих соединений и 2 запасных. Длина 2 м является исходным допущением.</x:v>
      </x:c>
      <x:c r="N721" s="11" t="str">
        <x:v>Бюджетная оценка на 03.10.2026. Источник подтверждает характеристики, а не цену.</x:v>
      </x:c>
      <x:c r="O721" s="11" t="str">
        <x:f>IF(C721="Опционально","Вне итога",IF(AND(ISNUMBER(F721),ISNUMBER(H721),ISNUMBER(I721),F721&gt;0,H721&gt;=0,I721&gt;=H721),"Цена учтена","Уточнить цену/количество"))</x:f>
        <x:v>Цена учтена</x:v>
      </x:c>
      <x:c r="P721" s="10"/>
      <x:c r="Q721" s="18" t="str">
        <x:v>Бюджетная оценка автора</x:v>
      </x:c>
      <x:c r="R721" s="18" t="str"/>
    </x:row>
    <x:row r="722" ht="44" customHeight="1">
      <x:c r="A722" s="10" t="str">
        <x:v>B1.1</x:v>
      </x:c>
      <x:c r="B722" s="10" t="str">
        <x:v>B1</x:v>
      </x:c>
      <x:c r="C722" s="11" t="str">
        <x:v>Оборудование</x:v>
      </x:c>
      <x:c r="D722" s="11" t="str">
        <x:v>USB-накопители для восстановления</x:v>
      </x:c>
      <x:c r="E722" s="11" t="str">
        <x:v>64GB USB 3.x</x:v>
      </x:c>
      <x:c r="F722" s="14" t="n">
        <x:v>2</x:v>
      </x:c>
      <x:c r="G722" s="3" t="str">
        <x:v>шт</x:v>
      </x:c>
      <x:c r="H722" s="15" t="n">
        <x:v>12</x:v>
      </x:c>
      <x:c r="I722" s="15" t="n">
        <x:v>25</x:v>
      </x:c>
      <x:c r="J722" s="16" t="n">
        <x:f>IF(AND(ISNUMBER(F722),ISNUMBER(H722)),F722*H722,"")</x:f>
        <x:v>24</x:v>
      </x:c>
      <x:c r="K722" s="16" t="n">
        <x:f>IF(AND(ISNUMBER(F722),ISNUMBER(I722)),F722*I722,"")</x:f>
        <x:v>50</x:v>
      </x:c>
      <x:c r="L722" s="11" t="str">
        <x:v>Купить</x:v>
      </x:c>
      <x:c r="M722" s="11" t="str">
        <x:v>Установочный носитель и аварийное восстановление. Не место хранения единственной копии данных.</x:v>
      </x:c>
      <x:c r="N722" s="11" t="str">
        <x:v>Бюджетная оценка на 03.10.2026. Источник подтверждает характеристики, а не цену.</x:v>
      </x:c>
      <x:c r="O722" s="11" t="str">
        <x:f>IF(C722="Опционально","Вне итога",IF(AND(ISNUMBER(F722),ISNUMBER(H722),ISNUMBER(I722),F722&gt;0,H722&gt;=0,I722&gt;=H722),"Цена учтена","Уточнить цену/количество"))</x:f>
        <x:v>Цена учтена</x:v>
      </x:c>
      <x:c r="P722" s="10"/>
      <x:c r="Q722" s="18" t="str">
        <x:v>Бюджетная оценка автора</x:v>
      </x:c>
      <x:c r="R722" s="18" t="str"/>
    </x:row>
    <x:row r="723" ht="44" customHeight="1">
      <x:c r="A723" s="10" t="str">
        <x:v>B1.1</x:v>
      </x:c>
      <x:c r="B723" s="10" t="str">
        <x:v>B1</x:v>
      </x:c>
      <x:c r="C723" s="11" t="str">
        <x:v>Помещение</x:v>
      </x:c>
      <x:c r="D723" s="11" t="str">
        <x:v>Обследование и проект</x:v>
      </x:c>
      <x:c r="E723" s="11" t="str">
        <x:v>Электрик, специалист по охлаждению, проверка несущей способности пола</x:v>
      </x:c>
      <x:c r="F723" s="14" t="n">
        <x:v>1</x:v>
      </x:c>
      <x:c r="G723" s="3" t="str">
        <x:v>усл</x:v>
      </x:c>
      <x:c r="H723" s="15" t="n">
        <x:v>2000</x:v>
      </x:c>
      <x:c r="I723" s="15" t="n">
        <x:v>8000</x:v>
      </x:c>
      <x:c r="J723" s="16" t="n">
        <x:f>IF(AND(ISNUMBER(F723),ISNUMBER(H723)),F723*H723,"")</x:f>
        <x:v>2000</x:v>
      </x:c>
      <x:c r="K723" s="16" t="n">
        <x:f>IF(AND(ISNUMBER(F723),ISNUMBER(I723)),F723*I723,"")</x:f>
        <x:v>8000</x:v>
      </x:c>
      <x:c r="L723" s="11" t="str">
        <x:v>Купить</x:v>
      </x:c>
      <x:c r="M723" s="11" t="str">
        <x:v>Уточнить вводную мощность, трассы, дверные проёмы, этаж, шум и наружный блок. До закупки кабеля и защиты.</x:v>
      </x:c>
      <x:c r="N723" s="11" t="str">
        <x:v>Бюджетная оценка на 03.10.2026. Источник подтверждает характеристики, а не цену.</x:v>
      </x:c>
      <x:c r="O723" s="11" t="str">
        <x:f>IF(C723="Опционально","Вне итога",IF(AND(ISNUMBER(F723),ISNUMBER(H723),ISNUMBER(I723),F723&gt;0,H723&gt;=0,I723&gt;=H723),"Цена учтена","Уточнить цену/количество"))</x:f>
        <x:v>Цена учтена</x:v>
      </x:c>
      <x:c r="P723" s="10"/>
      <x:c r="Q723" s="18" t="str">
        <x:v>Бюджетная оценка автора</x:v>
      </x:c>
      <x:c r="R723" s="18" t="str"/>
    </x:row>
    <x:row r="724" ht="44" customHeight="1">
      <x:c r="A724" s="10" t="str">
        <x:v>B1.1</x:v>
      </x:c>
      <x:c r="B724" s="10" t="str">
        <x:v>B1</x:v>
      </x:c>
      <x:c r="C724" s="11" t="str">
        <x:v>Помещение</x:v>
      </x:c>
      <x:c r="D724" s="11" t="str">
        <x:v>Подготовка поверхностей</x:v>
      </x:c>
      <x:c r="E724" s="11" t="str">
        <x:v>Обеспыливание, герметизация щелей, ремонт покрытия существующей комнаты</x:v>
      </x:c>
      <x:c r="F724" s="14" t="n">
        <x:v>20</x:v>
      </x:c>
      <x:c r="G724" s="3" t="str">
        <x:v>м²</x:v>
      </x:c>
      <x:c r="H724" s="15" t="n">
        <x:v>30</x:v>
      </x:c>
      <x:c r="I724" s="15" t="n">
        <x:v>80</x:v>
      </x:c>
      <x:c r="J724" s="16" t="n">
        <x:f>IF(AND(ISNUMBER(F724),ISNUMBER(H724)),F724*H724,"")</x:f>
        <x:v>600</x:v>
      </x:c>
      <x:c r="K724" s="16" t="n">
        <x:f>IF(AND(ISNUMBER(F724),ISNUMBER(I724)),F724*I724,"")</x:f>
        <x:v>1600</x:v>
      </x:c>
      <x:c r="L724" s="11" t="str">
        <x:v>Купить</x:v>
      </x:c>
      <x:c r="M724" s="11" t="str">
        <x:v>Исходно помещение с готовыми стенами и крышей. Строительство здания не рассчитано.</x:v>
      </x:c>
      <x:c r="N724" s="11" t="str">
        <x:v>Бюджетная оценка на 03.10.2026. Источник подтверждает характеристики, а не цену.</x:v>
      </x:c>
      <x:c r="O724" s="11" t="str">
        <x:f>IF(C724="Опционально","Вне итога",IF(AND(ISNUMBER(F724),ISNUMBER(H724),ISNUMBER(I724),F724&gt;0,H724&gt;=0,I724&gt;=H724),"Цена учтена","Уточнить цену/количество"))</x:f>
        <x:v>Цена учтена</x:v>
      </x:c>
      <x:c r="P724" s="10"/>
      <x:c r="Q724" s="18" t="str">
        <x:v>Бюджетная оценка автора</x:v>
      </x:c>
      <x:c r="R724" s="18" t="str"/>
    </x:row>
    <x:row r="725" ht="44" customHeight="1">
      <x:c r="A725" s="10" t="str">
        <x:v>B1.1</x:v>
      </x:c>
      <x:c r="B725" s="10" t="str">
        <x:v>B1</x:v>
      </x:c>
      <x:c r="C725" s="11" t="str">
        <x:v>Помещение</x:v>
      </x:c>
      <x:c r="D725" s="11" t="str">
        <x:v>Усиление пола и перемещение тяжёлого оборудования</x:v>
      </x:c>
      <x:c r="E725" s="11" t="str">
        <x:v>Работы по результатам обследования, бюджетный резерв</x:v>
      </x:c>
      <x:c r="F725" s="14" t="n">
        <x:v>1</x:v>
      </x:c>
      <x:c r="G725" s="3" t="str">
        <x:v>резерв</x:v>
      </x:c>
      <x:c r="H725" s="15" t="n">
        <x:v>0</x:v>
      </x:c>
      <x:c r="I725" s="15" t="n">
        <x:v>15000</x:v>
      </x:c>
      <x:c r="J725" s="16" t="n">
        <x:f>IF(AND(ISNUMBER(F725),ISNUMBER(H725)),F725*H725,"")</x:f>
        <x:v>0</x:v>
      </x:c>
      <x:c r="K725" s="16" t="n">
        <x:f>IF(AND(ISNUMBER(F725),ISNUMBER(I725)),F725*I725,"")</x:f>
        <x:v>15000</x:v>
      </x:c>
      <x:c r="L725" s="11" t="str">
        <x:v>Резерв</x:v>
      </x:c>
      <x:c r="M725" s="11" t="str">
        <x:v>Может не понадобиться. Для тяжёлых стоек нагрузку подтверждает инженер, цену даёт подрядчик.</x:v>
      </x:c>
      <x:c r="N725" s="11" t="str">
        <x:v>Бюджетная оценка на 03.10.2026. Источник подтверждает характеристики, а не цену.</x:v>
      </x:c>
      <x:c r="O725" s="11" t="str">
        <x:f>IF(C725="Опционально","Вне итога",IF(AND(ISNUMBER(F725),ISNUMBER(H725),ISNUMBER(I725),F725&gt;0,H725&gt;=0,I725&gt;=H725),"Цена учтена","Уточнить цену/количество"))</x:f>
        <x:v>Цена учтена</x:v>
      </x:c>
      <x:c r="P725" s="10"/>
      <x:c r="Q725" s="18" t="str">
        <x:v>Бюджетная оценка автора</x:v>
      </x:c>
      <x:c r="R725" s="18" t="str"/>
    </x:row>
    <x:row r="726" ht="44" customHeight="1">
      <x:c r="A726" s="10" t="str">
        <x:v>B1.1</x:v>
      </x:c>
      <x:c r="B726" s="10" t="str">
        <x:v>B1</x:v>
      </x:c>
      <x:c r="C726" s="11" t="str">
        <x:v>Помещение</x:v>
      </x:c>
      <x:c r="D726" s="11" t="str">
        <x:v>Серверная стойка</x:v>
      </x:c>
      <x:c r="E726" s="11" t="str">
        <x:v>42U, ширина 800 мм, глубина 1200–1400 мм, нагрузка ≥1500 кг</x:v>
      </x:c>
      <x:c r="F726" s="14" t="n">
        <x:v>1</x:v>
      </x:c>
      <x:c r="G726" s="3" t="str">
        <x:v>шт</x:v>
      </x:c>
      <x:c r="H726" s="15" t="n">
        <x:v>1500</x:v>
      </x:c>
      <x:c r="I726" s="15" t="n">
        <x:v>3500</x:v>
      </x:c>
      <x:c r="J726" s="16" t="n">
        <x:f>IF(AND(ISNUMBER(F726),ISNUMBER(H726)),F726*H726,"")</x:f>
        <x:v>1500</x:v>
      </x:c>
      <x:c r="K726" s="16" t="n">
        <x:f>IF(AND(ISNUMBER(F726),ISNUMBER(I726)),F726*I726,"")</x:f>
        <x:v>3500</x:v>
      </x:c>
      <x:c r="L726" s="11" t="str">
        <x:v>Купить</x:v>
      </x:c>
      <x:c r="M726" s="11" t="str">
        <x:v>Проверить длину рельсов, пространство сзади и массу заполненной стойки.</x:v>
      </x:c>
      <x:c r="N726" s="11" t="str">
        <x:v>Бюджетная оценка на 03.10.2026. Источник подтверждает характеристики, а не цену.</x:v>
      </x:c>
      <x:c r="O726" s="11" t="str">
        <x:f>IF(C726="Опционально","Вне итога",IF(AND(ISNUMBER(F726),ISNUMBER(H726),ISNUMBER(I726),F726&gt;0,H726&gt;=0,I726&gt;=H726),"Цена учтена","Уточнить цену/количество"))</x:f>
        <x:v>Цена учтена</x:v>
      </x:c>
      <x:c r="P726" s="10"/>
      <x:c r="Q726" s="18" t="str">
        <x:v>Бюджетная оценка автора</x:v>
      </x:c>
      <x:c r="R726" s="18" t="str"/>
    </x:row>
    <x:row r="727" ht="44" customHeight="1">
      <x:c r="A727" s="10" t="str">
        <x:v>B1.1</x:v>
      </x:c>
      <x:c r="B727" s="10" t="str">
        <x:v>B1</x:v>
      </x:c>
      <x:c r="C727" s="11" t="str">
        <x:v>Помещение</x:v>
      </x:c>
      <x:c r="D727" s="11" t="str">
        <x:v>Полка для NAS и сетевого оборудования</x:v>
      </x:c>
      <x:c r="E727" s="11" t="str">
        <x:v>19 дюймов, усиленная</x:v>
      </x:c>
      <x:c r="F727" s="14" t="n">
        <x:v>2</x:v>
      </x:c>
      <x:c r="G727" s="3" t="str">
        <x:v>шт</x:v>
      </x:c>
      <x:c r="H727" s="15" t="n">
        <x:v>70</x:v>
      </x:c>
      <x:c r="I727" s="15" t="n">
        <x:v>160</x:v>
      </x:c>
      <x:c r="J727" s="16" t="n">
        <x:f>IF(AND(ISNUMBER(F727),ISNUMBER(H727)),F727*H727,"")</x:f>
        <x:v>140</x:v>
      </x:c>
      <x:c r="K727" s="16" t="n">
        <x:f>IF(AND(ISNUMBER(F727),ISNUMBER(I727)),F727*I727,"")</x:f>
        <x:v>320</x:v>
      </x:c>
      <x:c r="L727" s="11" t="str">
        <x:v>Купить</x:v>
      </x:c>
      <x:c r="M727" s="11" t="str"/>
      <x:c r="N727" s="11" t="str">
        <x:v>Бюджетная оценка на 03.10.2026. Источник подтверждает характеристики, а не цену.</x:v>
      </x:c>
      <x:c r="O727" s="11" t="str">
        <x:f>IF(C727="Опционально","Вне итога",IF(AND(ISNUMBER(F727),ISNUMBER(H727),ISNUMBER(I727),F727&gt;0,H727&gt;=0,I727&gt;=H727),"Цена учтена","Уточнить цену/количество"))</x:f>
        <x:v>Цена учтена</x:v>
      </x:c>
      <x:c r="P727" s="10"/>
      <x:c r="Q727" s="18" t="str">
        <x:v>Бюджетная оценка автора</x:v>
      </x:c>
      <x:c r="R727" s="18" t="str"/>
    </x:row>
    <x:row r="728" ht="44" customHeight="1">
      <x:c r="A728" s="10" t="str">
        <x:v>B1.1</x:v>
      </x:c>
      <x:c r="B728" s="10" t="str">
        <x:v>B1</x:v>
      </x:c>
      <x:c r="C728" s="11" t="str">
        <x:v>Помещение</x:v>
      </x:c>
      <x:c r="D728" s="11" t="str">
        <x:v>Закрытие пустых мест и организация кабелей</x:v>
      </x:c>
      <x:c r="E728" s="11" t="str">
        <x:v>Заглушки U, вертикальный и горизонтальный органайзеры, крепёж M6</x:v>
      </x:c>
      <x:c r="F728" s="14" t="n">
        <x:v>1</x:v>
      </x:c>
      <x:c r="G728" s="3" t="str">
        <x:v>к-т</x:v>
      </x:c>
      <x:c r="H728" s="15" t="n">
        <x:v>160</x:v>
      </x:c>
      <x:c r="I728" s="15" t="n">
        <x:v>400</x:v>
      </x:c>
      <x:c r="J728" s="16" t="n">
        <x:f>IF(AND(ISNUMBER(F728),ISNUMBER(H728)),F728*H728,"")</x:f>
        <x:v>160</x:v>
      </x:c>
      <x:c r="K728" s="16" t="n">
        <x:f>IF(AND(ISNUMBER(F728),ISNUMBER(I728)),F728*I728,"")</x:f>
        <x:v>400</x:v>
      </x:c>
      <x:c r="L728" s="11" t="str">
        <x:v>Купить</x:v>
      </x:c>
      <x:c r="M728" s="11" t="str">
        <x:v>Предотвращение возврата горячего воздуха и удобное обслуживание. Рельсы серверов считаются в серверном комплекте.</x:v>
      </x:c>
      <x:c r="N728" s="11" t="str">
        <x:v>Бюджетная оценка на 03.10.2026. Источник подтверждает характеристики, а не цену.</x:v>
      </x:c>
      <x:c r="O728" s="11" t="str">
        <x:f>IF(C728="Опционально","Вне итога",IF(AND(ISNUMBER(F728),ISNUMBER(H728),ISNUMBER(I728),F728&gt;0,H728&gt;=0,I728&gt;=H728),"Цена учтена","Уточнить цену/количество"))</x:f>
        <x:v>Цена учтена</x:v>
      </x:c>
      <x:c r="P728" s="10"/>
      <x:c r="Q728" s="18" t="str">
        <x:v>Бюджетная оценка автора</x:v>
      </x:c>
      <x:c r="R728" s="18" t="str"/>
    </x:row>
    <x:row r="729" ht="44" customHeight="1">
      <x:c r="A729" s="10" t="str">
        <x:v>B1.1</x:v>
      </x:c>
      <x:c r="B729" s="10" t="str">
        <x:v>B1</x:v>
      </x:c>
      <x:c r="C729" s="11" t="str">
        <x:v>Помещение</x:v>
      </x:c>
      <x:c r="D729" s="11" t="str">
        <x:v>Заземление стоек</x:v>
      </x:c>
      <x:c r="E729" s="11" t="str">
        <x:v>Шина, перемычки, наконечники</x:v>
      </x:c>
      <x:c r="F729" s="14" t="n">
        <x:v>1</x:v>
      </x:c>
      <x:c r="G729" s="3" t="str">
        <x:v>к-т</x:v>
      </x:c>
      <x:c r="H729" s="15" t="n">
        <x:v>80</x:v>
      </x:c>
      <x:c r="I729" s="15" t="n">
        <x:v>220</x:v>
      </x:c>
      <x:c r="J729" s="16" t="n">
        <x:f>IF(AND(ISNUMBER(F729),ISNUMBER(H729)),F729*H729,"")</x:f>
        <x:v>80</x:v>
      </x:c>
      <x:c r="K729" s="16" t="n">
        <x:f>IF(AND(ISNUMBER(F729),ISNUMBER(I729)),F729*I729,"")</x:f>
        <x:v>220</x:v>
      </x:c>
      <x:c r="L729" s="11" t="str">
        <x:v>Купить</x:v>
      </x:c>
      <x:c r="M729" s="11" t="str"/>
      <x:c r="N729" s="11" t="str">
        <x:v>Бюджетная оценка на 03.10.2026. Источник подтверждает характеристики, а не цену.</x:v>
      </x:c>
      <x:c r="O729" s="11" t="str">
        <x:f>IF(C729="Опционально","Вне итога",IF(AND(ISNUMBER(F729),ISNUMBER(H729),ISNUMBER(I729),F729&gt;0,H729&gt;=0,I729&gt;=H729),"Цена учтена","Уточнить цену/количество"))</x:f>
        <x:v>Цена учтена</x:v>
      </x:c>
      <x:c r="P729" s="10"/>
      <x:c r="Q729" s="18" t="str">
        <x:v>Бюджетная оценка автора</x:v>
      </x:c>
      <x:c r="R729" s="18" t="str"/>
    </x:row>
    <x:row r="730" ht="61" customHeight="1">
      <x:c r="A730" s="10" t="str">
        <x:v>B1.1</x:v>
      </x:c>
      <x:c r="B730" s="10" t="str">
        <x:v>B1</x:v>
      </x:c>
      <x:c r="C730" s="11" t="str">
        <x:v>Помещение</x:v>
      </x:c>
      <x:c r="D730" s="11" t="str">
        <x:v>Источник бесперебойного питания</x:v>
      </x:c>
      <x:c r="E730" s="11" t="str">
        <x:v>Онлайн ИБП 20kVA. Активная мощность ≥18.75kW</x:v>
      </x:c>
      <x:c r="F730" s="14" t="n">
        <x:v>1</x:v>
      </x:c>
      <x:c r="G730" s="3" t="str">
        <x:v>шт</x:v>
      </x:c>
      <x:c r="H730" s="15" t="n">
        <x:v>8000</x:v>
      </x:c>
      <x:c r="I730" s="15" t="n">
        <x:v>18000</x:v>
      </x:c>
      <x:c r="J730" s="16" t="n">
        <x:f>IF(AND(ISNUMBER(F730),ISNUMBER(H730)),F730*H730,"")</x:f>
        <x:v>8000</x:v>
      </x:c>
      <x:c r="K730" s="16" t="n">
        <x:f>IF(AND(ISNUMBER(F730),ISNUMBER(I730)),F730*I730,"")</x:f>
        <x:v>18000</x:v>
      </x:c>
      <x:c r="L730" s="11" t="str">
        <x:v>Купить</x:v>
      </x:c>
      <x:c r="M730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730" s="11" t="str">
        <x:v>Бюджетная оценка на 03.10.2026. Источник подтверждает характеристики, а не цену.</x:v>
      </x:c>
      <x:c r="O730" s="11" t="str">
        <x:f>IF(C730="Опционально","Вне итога",IF(AND(ISNUMBER(F730),ISNUMBER(H730),ISNUMBER(I730),F730&gt;0,H730&gt;=0,I730&gt;=H730),"Цена учтена","Уточнить цену/количество"))</x:f>
        <x:v>Цена учтена</x:v>
      </x:c>
      <x:c r="P730" s="10"/>
      <x:c r="Q730" s="18" t="str">
        <x:v>Schneider: Easy UPS 3S Pro, 400 В</x:v>
      </x:c>
      <x:c r="R730" s="18" t="str">
        <x:v>https://www.productinfo.schneider-electric.com/easyups3s_pro_iec/990-66229-easy-ups-3s-pro-for-external-batteries-installation/English/990-66229B_EN.pdf</x:v>
      </x:c>
    </x:row>
    <x:row r="731" ht="61" customHeight="1">
      <x:c r="A731" s="10" t="str">
        <x:v>B1.1</x:v>
      </x:c>
      <x:c r="B731" s="10" t="str">
        <x:v>B1</x:v>
      </x:c>
      <x:c r="C731" s="11" t="str">
        <x:v>Помещение</x:v>
      </x:c>
      <x:c r="D731" s="11" t="str">
        <x:v>Батареи и шкаф батарей</x:v>
      </x:c>
      <x:c r="E731" s="11" t="str">
        <x:v>Внешний комплект, 5–10 минут при нагрузке 15kW</x:v>
      </x:c>
      <x:c r="F731" s="14" t="n">
        <x:v>1</x:v>
      </x:c>
      <x:c r="G731" s="3" t="str">
        <x:v>к-т</x:v>
      </x:c>
      <x:c r="H731" s="15" t="n">
        <x:v>5250</x:v>
      </x:c>
      <x:c r="I731" s="15" t="n">
        <x:v>12750</x:v>
      </x:c>
      <x:c r="J731" s="16" t="n">
        <x:f>IF(AND(ISNUMBER(F731),ISNUMBER(H731)),F731*H731,"")</x:f>
        <x:v>5250</x:v>
      </x:c>
      <x:c r="K731" s="16" t="n">
        <x:f>IF(AND(ISNUMBER(F731),ISNUMBER(I731)),F731*I731,"")</x:f>
        <x:v>12750</x:v>
      </x:c>
      <x:c r="L731" s="11" t="str">
        <x:v>Купить</x:v>
      </x:c>
      <x:c r="M731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731" s="11" t="str">
        <x:v>Бюджетная оценка на 03.10.2026. Источник подтверждает характеристики, а не цену.</x:v>
      </x:c>
      <x:c r="O731" s="11" t="str">
        <x:f>IF(C731="Опционально","Вне итога",IF(AND(ISNUMBER(F731),ISNUMBER(H731),ISNUMBER(I731),F731&gt;0,H731&gt;=0,I731&gt;=H731),"Цена учтена","Уточнить цену/количество"))</x:f>
        <x:v>Цена учтена</x:v>
      </x:c>
      <x:c r="P731" s="10"/>
      <x:c r="Q731" s="18" t="str">
        <x:v>Бюджетная оценка автора</x:v>
      </x:c>
      <x:c r="R731" s="18" t="str"/>
    </x:row>
    <x:row r="732" ht="44" customHeight="1">
      <x:c r="A732" s="10" t="str">
        <x:v>B1.1</x:v>
      </x:c>
      <x:c r="B732" s="10" t="str">
        <x:v>B1</x:v>
      </x:c>
      <x:c r="C732" s="11" t="str">
        <x:v>Помещение</x:v>
      </x:c>
      <x:c r="D732" s="11" t="str">
        <x:v>Сервисный обход ИБП</x:v>
      </x:c>
      <x:c r="E732" s="11" t="str">
        <x:v>Внешний maintenance bypass и кабели подключения</x:v>
      </x:c>
      <x:c r="F732" s="14" t="n">
        <x:v>1</x:v>
      </x:c>
      <x:c r="G732" s="3" t="str">
        <x:v>к-т</x:v>
      </x:c>
      <x:c r="H732" s="15" t="n">
        <x:v>1000</x:v>
      </x:c>
      <x:c r="I732" s="15" t="n">
        <x:v>4000</x:v>
      </x:c>
      <x:c r="J732" s="16" t="n">
        <x:f>IF(AND(ISNUMBER(F732),ISNUMBER(H732)),F732*H732,"")</x:f>
        <x:v>1000</x:v>
      </x:c>
      <x:c r="K732" s="16" t="n">
        <x:f>IF(AND(ISNUMBER(F732),ISNUMBER(I732)),F732*I732,"")</x:f>
        <x:v>4000</x:v>
      </x:c>
      <x:c r="L732" s="11" t="str">
        <x:v>Купить</x:v>
      </x:c>
      <x:c r="M732" s="11" t="str">
        <x:v>Позволяет обслуживать ИБП. Тип подключения согласует электрик.</x:v>
      </x:c>
      <x:c r="N732" s="11" t="str">
        <x:v>Бюджетная оценка на 03.10.2026. Источник подтверждает характеристики, а не цену.</x:v>
      </x:c>
      <x:c r="O732" s="11" t="str">
        <x:f>IF(C732="Опционально","Вне итога",IF(AND(ISNUMBER(F732),ISNUMBER(H732),ISNUMBER(I732),F732&gt;0,H732&gt;=0,I732&gt;=H732),"Цена учтена","Уточнить цену/количество"))</x:f>
        <x:v>Цена учтена</x:v>
      </x:c>
      <x:c r="P732" s="10"/>
      <x:c r="Q732" s="18" t="str">
        <x:v>Бюджетная оценка автора</x:v>
      </x:c>
      <x:c r="R732" s="18" t="str"/>
    </x:row>
    <x:row r="733" ht="44" customHeight="1">
      <x:c r="A733" s="10" t="str">
        <x:v>B1.1</x:v>
      </x:c>
      <x:c r="B733" s="10" t="str">
        <x:v>B1</x:v>
      </x:c>
      <x:c r="C733" s="11" t="str">
        <x:v>Помещение</x:v>
      </x:c>
      <x:c r="D733" s="11" t="str">
        <x:v>Распределители питания в стойках</x:v>
      </x:c>
      <x:c r="E733" s="11" t="str">
        <x:v>2 PDU на стойку. Для &gt;8kW: 3-фазные 400V 32/63A, выходы C19 по OEM</x:v>
      </x:c>
      <x:c r="F733" s="14" t="n">
        <x:v>2</x:v>
      </x:c>
      <x:c r="G733" s="3" t="str">
        <x:v>шт</x:v>
      </x:c>
      <x:c r="H733" s="15" t="n">
        <x:v>350</x:v>
      </x:c>
      <x:c r="I733" s="15" t="n">
        <x:v>1500</x:v>
      </x:c>
      <x:c r="J733" s="16" t="n">
        <x:f>IF(AND(ISNUMBER(F733),ISNUMBER(H733)),F733*H733,"")</x:f>
        <x:v>700</x:v>
      </x:c>
      <x:c r="K733" s="16" t="n">
        <x:f>IF(AND(ISNUMBER(F733),ISNUMBER(I733)),F733*I733,"")</x:f>
        <x:v>3000</x:v>
      </x:c>
      <x:c r="L733" s="11" t="str">
        <x:v>Купить</x:v>
      </x:c>
      <x:c r="M733" s="11" t="str">
        <x:v>Число и номинал розеток уточнить по комплекту шнуров. Два PDU от одного ИБП не образуют независимые электровводы.</x:v>
      </x:c>
      <x:c r="N733" s="11" t="str">
        <x:v>Бюджетная оценка на 03.10.2026. Источник подтверждает характеристики, а не цену.</x:v>
      </x:c>
      <x:c r="O733" s="11" t="str">
        <x:f>IF(C733="Опционально","Вне итога",IF(AND(ISNUMBER(F733),ISNUMBER(H733),ISNUMBER(I733),F733&gt;0,H733&gt;=0,I733&gt;=H733),"Цена учтена","Уточнить цену/количество"))</x:f>
        <x:v>Цена учтена</x:v>
      </x:c>
      <x:c r="P733" s="10"/>
      <x:c r="Q733" s="18" t="str">
        <x:v>Бюджетная оценка автора</x:v>
      </x:c>
      <x:c r="R733" s="18" t="str"/>
    </x:row>
    <x:row r="734" ht="44" customHeight="1">
      <x:c r="A734" s="10" t="str">
        <x:v>B1.1</x:v>
      </x:c>
      <x:c r="B734" s="10" t="str">
        <x:v>B1</x:v>
      </x:c>
      <x:c r="C734" s="11" t="str">
        <x:v>Помещение</x:v>
      </x:c>
      <x:c r="D734" s="11" t="str">
        <x:v>Электрощит помещения</x:v>
      </x:c>
      <x:c r="E734" s="11" t="str">
        <x:v>Вводной выключатель, отдельные линии IT и охлаждения, УЗИП, учёт, защитные устройства</x:v>
      </x:c>
      <x:c r="F734" s="14" t="n">
        <x:v>1</x:v>
      </x:c>
      <x:c r="G734" s="3" t="str">
        <x:v>к-т</x:v>
      </x:c>
      <x:c r="H734" s="15" t="n">
        <x:v>1800</x:v>
      </x:c>
      <x:c r="I734" s="15" t="n">
        <x:v>6000</x:v>
      </x:c>
      <x:c r="J734" s="16" t="n">
        <x:f>IF(AND(ISNUMBER(F734),ISNUMBER(H734)),F734*H734,"")</x:f>
        <x:v>1800</x:v>
      </x:c>
      <x:c r="K734" s="16" t="n">
        <x:f>IF(AND(ISNUMBER(F734),ISNUMBER(I734)),F734*I734,"")</x:f>
        <x:v>6000</x:v>
      </x:c>
      <x:c r="L734" s="11" t="str">
        <x:v>Купить</x:v>
      </x:c>
      <x:c r="M734" s="11" t="str">
        <x:v>Номиналы, селективность, УЗО и сечения определяются проектом. В цену включена комплектация щита.</x:v>
      </x:c>
      <x:c r="N734" s="11" t="str">
        <x:v>Бюджетная оценка на 03.10.2026. Источник подтверждает характеристики, а не цену.</x:v>
      </x:c>
      <x:c r="O734" s="11" t="str">
        <x:f>IF(C734="Опционально","Вне итога",IF(AND(ISNUMBER(F734),ISNUMBER(H734),ISNUMBER(I734),F734&gt;0,H734&gt;=0,I734&gt;=H734),"Цена учтена","Уточнить цену/количество"))</x:f>
        <x:v>Цена учтена</x:v>
      </x:c>
      <x:c r="P734" s="10"/>
      <x:c r="Q734" s="18" t="str">
        <x:v>Бюджетная оценка автора</x:v>
      </x:c>
      <x:c r="R734" s="18" t="str"/>
    </x:row>
    <x:row r="735" ht="44" customHeight="1">
      <x:c r="A735" s="10" t="str">
        <x:v>B1.1</x:v>
      </x:c>
      <x:c r="B735" s="10" t="str">
        <x:v>B1</x:v>
      </x:c>
      <x:c r="C735" s="11" t="str">
        <x:v>Помещение</x:v>
      </x:c>
      <x:c r="D735" s="11" t="str">
        <x:v>Силовой кабель и прокладка до комнаты</x:v>
      </x:c>
      <x:c r="E735" s="11" t="str">
        <x:v>Кабель, лоток, вводы и крепления. Сечение по расчёту</x:v>
      </x:c>
      <x:c r="F735" s="14" t="n">
        <x:v>30</x:v>
      </x:c>
      <x:c r="G735" s="3" t="str">
        <x:v>м</x:v>
      </x:c>
      <x:c r="H735" s="15" t="n">
        <x:v>40</x:v>
      </x:c>
      <x:c r="I735" s="15" t="n">
        <x:v>100</x:v>
      </x:c>
      <x:c r="J735" s="16" t="n">
        <x:f>IF(AND(ISNUMBER(F735),ISNUMBER(H735)),F735*H735,"")</x:f>
        <x:v>1200</x:v>
      </x:c>
      <x:c r="K735" s="16" t="n">
        <x:f>IF(AND(ISNUMBER(F735),ISNUMBER(I735)),F735*I735,"")</x:f>
        <x:v>3000</x:v>
      </x:c>
      <x:c r="L735" s="11" t="str">
        <x:v>Купить</x:v>
      </x:c>
      <x:c r="M735" s="11" t="str">
        <x:v>Исходная трасса 30 м. Меняется после обмера. Не является готовым выбором сечения кабеля.</x:v>
      </x:c>
      <x:c r="N735" s="11" t="str">
        <x:v>Бюджетная оценка на 03.10.2026. Источник подтверждает характеристики, а не цену.</x:v>
      </x:c>
      <x:c r="O735" s="11" t="str">
        <x:f>IF(C735="Опционально","Вне итога",IF(AND(ISNUMBER(F735),ISNUMBER(H735),ISNUMBER(I735),F735&gt;0,H735&gt;=0,I735&gt;=H735),"Цена учтена","Уточнить цену/количество"))</x:f>
        <x:v>Цена учтена</x:v>
      </x:c>
      <x:c r="P735" s="10"/>
      <x:c r="Q735" s="18" t="str">
        <x:v>Бюджетная оценка автора</x:v>
      </x:c>
      <x:c r="R735" s="18" t="str"/>
    </x:row>
    <x:row r="736" ht="44" customHeight="1">
      <x:c r="A736" s="10" t="str">
        <x:v>B1.1</x:v>
      </x:c>
      <x:c r="B736" s="10" t="str">
        <x:v>B1</x:v>
      </x:c>
      <x:c r="C736" s="11" t="str">
        <x:v>Помещение</x:v>
      </x:c>
      <x:c r="D736" s="11" t="str">
        <x:v>Внутренние силовые линии</x:v>
      </x:c>
      <x:c r="E736" s="11" t="str">
        <x:v>Кабели от щита до ИБП/PDU и оборудования охлаждения</x:v>
      </x:c>
      <x:c r="F736" s="14" t="n">
        <x:v>15</x:v>
      </x:c>
      <x:c r="G736" s="3" t="str">
        <x:v>м</x:v>
      </x:c>
      <x:c r="H736" s="15" t="n">
        <x:v>25</x:v>
      </x:c>
      <x:c r="I736" s="15" t="n">
        <x:v>70</x:v>
      </x:c>
      <x:c r="J736" s="16" t="n">
        <x:f>IF(AND(ISNUMBER(F736),ISNUMBER(H736)),F736*H736,"")</x:f>
        <x:v>375</x:v>
      </x:c>
      <x:c r="K736" s="16" t="n">
        <x:f>IF(AND(ISNUMBER(F736),ISNUMBER(I736)),F736*I736,"")</x:f>
        <x:v>1050</x:v>
      </x:c>
      <x:c r="L736" s="11" t="str">
        <x:v>Купить</x:v>
      </x:c>
      <x:c r="M736" s="11" t="str">
        <x:v>Исходные длины. Наконечники, разъёмы и крепёж учтены в строке расходников.</x:v>
      </x:c>
      <x:c r="N736" s="11" t="str">
        <x:v>Бюджетная оценка на 03.10.2026. Источник подтверждает характеристики, а не цену.</x:v>
      </x:c>
      <x:c r="O736" s="11" t="str">
        <x:f>IF(C736="Опционально","Вне итога",IF(AND(ISNUMBER(F736),ISNUMBER(H736),ISNUMBER(I736),F736&gt;0,H736&gt;=0,I736&gt;=H736),"Цена учтена","Уточнить цену/количество"))</x:f>
        <x:v>Цена учтена</x:v>
      </x:c>
      <x:c r="P736" s="10"/>
      <x:c r="Q736" s="18" t="str">
        <x:v>Бюджетная оценка автора</x:v>
      </x:c>
      <x:c r="R736" s="18" t="str"/>
    </x:row>
    <x:row r="737" ht="61" customHeight="1">
      <x:c r="A737" s="10" t="str">
        <x:v>B1.1</x:v>
      </x:c>
      <x:c r="B737" s="10" t="str">
        <x:v>B1</x:v>
      </x:c>
      <x:c r="C737" s="11" t="str">
        <x:v>Помещение</x:v>
      </x:c>
      <x:c r="D737" s="11" t="str">
        <x:v>Резерв на увеличение доступной мощности</x:v>
      </x:c>
      <x:c r="E737" s="11" t="str">
        <x:v>Техническое присоединение/изменение ввода, если существующей мощности не хватает</x:v>
      </x:c>
      <x:c r="F737" s="14" t="n">
        <x:v>1</x:v>
      </x:c>
      <x:c r="G737" s="3" t="str">
        <x:v>резерв</x:v>
      </x:c>
      <x:c r="H737" s="15" t="n">
        <x:v>0</x:v>
      </x:c>
      <x:c r="I737" s="15" t="n">
        <x:v>20000</x:v>
      </x:c>
      <x:c r="J737" s="16" t="n">
        <x:f>IF(AND(ISNUMBER(F737),ISNUMBER(H737)),F737*H737,"")</x:f>
        <x:v>0</x:v>
      </x:c>
      <x:c r="K737" s="16" t="n">
        <x:f>IF(AND(ISNUMBER(F737),ISNUMBER(I737)),F737*I737,"")</x:f>
        <x:v>20000</x:v>
      </x:c>
      <x:c r="L737" s="11" t="str">
        <x:v>Резерв</x:v>
      </x:c>
      <x:c r="M737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737" s="11" t="str">
        <x:v>Бюджетная оценка на 03.10.2026. Источник подтверждает характеристики, а не цену.</x:v>
      </x:c>
      <x:c r="O737" s="11" t="str">
        <x:f>IF(C737="Опционально","Вне итога",IF(AND(ISNUMBER(F737),ISNUMBER(H737),ISNUMBER(I737),F737&gt;0,H737&gt;=0,I737&gt;=H737),"Цена учтена","Уточнить цену/количество"))</x:f>
        <x:v>Цена учтена</x:v>
      </x:c>
      <x:c r="P737" s="10"/>
      <x:c r="Q737" s="18" t="str">
        <x:v>Бюджетная оценка автора</x:v>
      </x:c>
      <x:c r="R737" s="18" t="str"/>
    </x:row>
    <x:row r="738" ht="61" customHeight="1">
      <x:c r="A738" s="10" t="str">
        <x:v>B1.1</x:v>
      </x:c>
      <x:c r="B738" s="10" t="str">
        <x:v>B1</x:v>
      </x:c>
      <x:c r="C738" s="11" t="str">
        <x:v>Помещение</x:v>
      </x:c>
      <x:c r="D738" s="11" t="str">
        <x:v>Постоянное охлаждение комнаты</x:v>
      </x:c>
      <x:c r="E738" s="11" t="str">
        <x:v>2 установка(и), суммарно ≥20kW холода. Работа 24/7</x:v>
      </x:c>
      <x:c r="F738" s="14" t="n">
        <x:v>2</x:v>
      </x:c>
      <x:c r="G738" s="3" t="str">
        <x:v>шт</x:v>
      </x:c>
      <x:c r="H738" s="15" t="n">
        <x:v>3500</x:v>
      </x:c>
      <x:c r="I738" s="15" t="n">
        <x:v>8500</x:v>
      </x:c>
      <x:c r="J738" s="16" t="n">
        <x:f>IF(AND(ISNUMBER(F738),ISNUMBER(H738)),F738*H738,"")</x:f>
        <x:v>7000</x:v>
      </x:c>
      <x:c r="K738" s="16" t="n">
        <x:f>IF(AND(ISNUMBER(F738),ISNUMBER(I738)),F738*I738,"")</x:f>
        <x:v>17000</x:v>
      </x:c>
      <x:c r="L738" s="11" t="str">
        <x:v>Купить</x:v>
      </x:c>
      <x:c r="M738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738" s="11" t="str">
        <x:v>Бюджетная оценка на 03.10.2026. Источник подтверждает характеристики, а не цену.</x:v>
      </x:c>
      <x:c r="O738" s="11" t="str">
        <x:f>IF(C738="Опционально","Вне итога",IF(AND(ISNUMBER(F738),ISNUMBER(H738),ISNUMBER(I738),F738&gt;0,H738&gt;=0,I738&gt;=H738),"Цена учтена","Уточнить цену/количество"))</x:f>
        <x:v>Цена учтена</x:v>
      </x:c>
      <x:c r="P738" s="10"/>
      <x:c r="Q738" s="18" t="str">
        <x:v>Бюджетная оценка автора</x:v>
      </x:c>
      <x:c r="R738" s="18" t="str"/>
    </x:row>
    <x:row r="739" ht="44" customHeight="1">
      <x:c r="A739" s="10" t="str">
        <x:v>B1.1</x:v>
      </x:c>
      <x:c r="B739" s="10" t="str">
        <x:v>B1</x:v>
      </x:c>
      <x:c r="C739" s="11" t="str">
        <x:v>Помещение</x:v>
      </x:c>
      <x:c r="D739" s="11" t="str">
        <x:v>Трассы охлаждения и дренаж</x:v>
      </x:c>
      <x:c r="E739" s="11" t="str">
        <x:v>Подача/обратка или фреон, теплоизоляция, отвод конденсата, кронштейны</x:v>
      </x:c>
      <x:c r="F739" s="14" t="n">
        <x:v>40</x:v>
      </x:c>
      <x:c r="G739" s="3" t="str">
        <x:v>м</x:v>
      </x:c>
      <x:c r="H739" s="15" t="n">
        <x:v>25</x:v>
      </x:c>
      <x:c r="I739" s="15" t="n">
        <x:v>65</x:v>
      </x:c>
      <x:c r="J739" s="16" t="n">
        <x:f>IF(AND(ISNUMBER(F739),ISNUMBER(H739)),F739*H739,"")</x:f>
        <x:v>1000</x:v>
      </x:c>
      <x:c r="K739" s="16" t="n">
        <x:f>IF(AND(ISNUMBER(F739),ISNUMBER(I739)),F739*I739,"")</x:f>
        <x:v>2600</x:v>
      </x:c>
      <x:c r="L739" s="11" t="str">
        <x:v>Купить</x:v>
      </x:c>
      <x:c r="M739" s="11" t="str">
        <x:v>20 м на установку как исходная длина. Проверить допустимую длину и перепад высот.</x:v>
      </x:c>
      <x:c r="N739" s="11" t="str">
        <x:v>Бюджетная оценка на 03.10.2026. Источник подтверждает характеристики, а не цену.</x:v>
      </x:c>
      <x:c r="O739" s="11" t="str">
        <x:f>IF(C739="Опционально","Вне итога",IF(AND(ISNUMBER(F739),ISNUMBER(H739),ISNUMBER(I739),F739&gt;0,H739&gt;=0,I739&gt;=H739),"Цена учтена","Уточнить цену/количество"))</x:f>
        <x:v>Цена учтена</x:v>
      </x:c>
      <x:c r="P739" s="10"/>
      <x:c r="Q739" s="18" t="str">
        <x:v>Бюджетная оценка автора</x:v>
      </x:c>
      <x:c r="R739" s="18" t="str"/>
    </x:row>
    <x:row r="740" ht="44" customHeight="1">
      <x:c r="A740" s="10" t="str">
        <x:v>B1.1</x:v>
      </x:c>
      <x:c r="B740" s="10" t="str">
        <x:v>B1</x:v>
      </x:c>
      <x:c r="C740" s="11" t="str">
        <x:v>Помещение</x:v>
      </x:c>
      <x:c r="D740" s="11" t="str">
        <x:v>Монтаж и настройка охлаждения</x:v>
      </x:c>
      <x:c r="E740" s="11" t="str">
        <x:v>Установка наружных блоков, вакуумирование/заправка, настройка 24/7</x:v>
      </x:c>
      <x:c r="F740" s="14" t="n">
        <x:v>2</x:v>
      </x:c>
      <x:c r="G740" s="3" t="str">
        <x:v>усл</x:v>
      </x:c>
      <x:c r="H740" s="15" t="n">
        <x:v>600</x:v>
      </x:c>
      <x:c r="I740" s="15" t="n">
        <x:v>1800</x:v>
      </x:c>
      <x:c r="J740" s="16" t="n">
        <x:f>IF(AND(ISNUMBER(F740),ISNUMBER(H740)),F740*H740,"")</x:f>
        <x:v>1200</x:v>
      </x:c>
      <x:c r="K740" s="16" t="n">
        <x:f>IF(AND(ISNUMBER(F740),ISNUMBER(I740)),F740*I740,"")</x:f>
        <x:v>3600</x:v>
      </x:c>
      <x:c r="L740" s="11" t="str">
        <x:v>Купить</x:v>
      </x:c>
      <x:c r="M740" s="11" t="str"/>
      <x:c r="N740" s="11" t="str">
        <x:v>Бюджетная оценка на 03.10.2026. Источник подтверждает характеристики, а не цену.</x:v>
      </x:c>
      <x:c r="O740" s="11" t="str">
        <x:f>IF(C740="Опционально","Вне итога",IF(AND(ISNUMBER(F740),ISNUMBER(H740),ISNUMBER(I740),F740&gt;0,H740&gt;=0,I740&gt;=H740),"Цена учтена","Уточнить цену/количество"))</x:f>
        <x:v>Цена учтена</x:v>
      </x:c>
      <x:c r="P740" s="10"/>
      <x:c r="Q740" s="18" t="str">
        <x:v>Бюджетная оценка автора</x:v>
      </x:c>
      <x:c r="R740" s="18" t="str"/>
    </x:row>
    <x:row r="741" ht="44" customHeight="1">
      <x:c r="A741" s="10" t="str">
        <x:v>B1.1</x:v>
      </x:c>
      <x:c r="B741" s="10" t="str">
        <x:v>B1</x:v>
      </x:c>
      <x:c r="C741" s="11" t="str">
        <x:v>Помещение</x:v>
      </x:c>
      <x:c r="D741" s="11" t="str">
        <x:v>Разделение холодного и горячего воздуха</x:v>
      </x:c>
      <x:c r="E741" s="11" t="str">
        <x:v>Направление потока, панели/изоляция, проект размещения</x:v>
      </x:c>
      <x:c r="F741" s="14" t="n">
        <x:v>1</x:v>
      </x:c>
      <x:c r="G741" s="3" t="str">
        <x:v>к-т</x:v>
      </x:c>
      <x:c r="H741" s="15" t="n">
        <x:v>1200</x:v>
      </x:c>
      <x:c r="I741" s="15" t="n">
        <x:v>4500</x:v>
      </x:c>
      <x:c r="J741" s="16" t="n">
        <x:f>IF(AND(ISNUMBER(F741),ISNUMBER(H741)),F741*H741,"")</x:f>
        <x:v>1200</x:v>
      </x:c>
      <x:c r="K741" s="16" t="n">
        <x:f>IF(AND(ISNUMBER(F741),ISNUMBER(I741)),F741*I741,"")</x:f>
        <x:v>4500</x:v>
      </x:c>
      <x:c r="L741" s="11" t="str">
        <x:v>Купить</x:v>
      </x:c>
      <x:c r="M741" s="11" t="str">
        <x:v>Не закрывать выходы горячего воздуха. Обслуживание и противопожарные проходы сохранить.</x:v>
      </x:c>
      <x:c r="N741" s="11" t="str">
        <x:v>Бюджетная оценка на 03.10.2026. Источник подтверждает характеристики, а не цену.</x:v>
      </x:c>
      <x:c r="O741" s="11" t="str">
        <x:f>IF(C741="Опционально","Вне итога",IF(AND(ISNUMBER(F741),ISNUMBER(H741),ISNUMBER(I741),F741&gt;0,H741&gt;=0,I741&gt;=H741),"Цена учтена","Уточнить цену/количество"))</x:f>
        <x:v>Цена учтена</x:v>
      </x:c>
      <x:c r="P741" s="10"/>
      <x:c r="Q741" s="18" t="str">
        <x:v>Бюджетная оценка автора</x:v>
      </x:c>
      <x:c r="R741" s="18" t="str"/>
    </x:row>
    <x:row r="742" ht="44" customHeight="1">
      <x:c r="A742" s="10" t="str">
        <x:v>B1.1</x:v>
      </x:c>
      <x:c r="B742" s="10" t="str">
        <x:v>B1</x:v>
      </x:c>
      <x:c r="C742" s="11" t="str">
        <x:v>Помещение</x:v>
      </x:c>
      <x:c r="D742" s="11" t="str">
        <x:v>Вентиляция и уплотнение вводов</x:v>
      </x:c>
      <x:c r="E742" s="11" t="str">
        <x:v>Регулируемая вентиляция, решётки/фильтры, герметизация проходок</x:v>
      </x:c>
      <x:c r="F742" s="14" t="n">
        <x:v>1</x:v>
      </x:c>
      <x:c r="G742" s="3" t="str">
        <x:v>к-т</x:v>
      </x:c>
      <x:c r="H742" s="15" t="n">
        <x:v>800</x:v>
      </x:c>
      <x:c r="I742" s="15" t="n">
        <x:v>3500</x:v>
      </x:c>
      <x:c r="J742" s="16" t="n">
        <x:f>IF(AND(ISNUMBER(F742),ISNUMBER(H742)),F742*H742,"")</x:f>
        <x:v>800</x:v>
      </x:c>
      <x:c r="K742" s="16" t="n">
        <x:f>IF(AND(ISNUMBER(F742),ISNUMBER(I742)),F742*I742,"")</x:f>
        <x:v>3500</x:v>
      </x:c>
      <x:c r="L742" s="11" t="str">
        <x:v>Купить</x:v>
      </x:c>
      <x:c r="M742" s="11" t="str">
        <x:v>Кондиционер не обеспечивает приток воздуха сам по себе. Решение согласуется с расчётом охлаждения.</x:v>
      </x:c>
      <x:c r="N742" s="11" t="str">
        <x:v>Бюджетная оценка на 03.10.2026. Источник подтверждает характеристики, а не цену.</x:v>
      </x:c>
      <x:c r="O742" s="11" t="str">
        <x:f>IF(C742="Опционально","Вне итога",IF(AND(ISNUMBER(F742),ISNUMBER(H742),ISNUMBER(I742),F742&gt;0,H742&gt;=0,I742&gt;=H742),"Цена учтена","Уточнить цену/количество"))</x:f>
        <x:v>Цена учтена</x:v>
      </x:c>
      <x:c r="P742" s="10"/>
      <x:c r="Q742" s="18" t="str">
        <x:v>Бюджетная оценка автора</x:v>
      </x:c>
      <x:c r="R742" s="18" t="str"/>
    </x:row>
    <x:row r="743" ht="44" customHeight="1">
      <x:c r="A743" s="10" t="str">
        <x:v>B1.1</x:v>
      </x:c>
      <x:c r="B743" s="10" t="str">
        <x:v>B1</x:v>
      </x:c>
      <x:c r="C743" s="11" t="str">
        <x:v>Помещение</x:v>
      </x:c>
      <x:c r="D743" s="11" t="str">
        <x:v>Пожарная сигнализация</x:v>
      </x:c>
      <x:c r="E743" s="11" t="str">
        <x:v>Датчик дыма, подключение к существующей системе или автономный комплект</x:v>
      </x:c>
      <x:c r="F743" s="14" t="n">
        <x:v>1</x:v>
      </x:c>
      <x:c r="G743" s="3" t="str">
        <x:v>к-т</x:v>
      </x:c>
      <x:c r="H743" s="15" t="n">
        <x:v>150</x:v>
      </x:c>
      <x:c r="I743" s="15" t="n">
        <x:v>700</x:v>
      </x:c>
      <x:c r="J743" s="16" t="n">
        <x:f>IF(AND(ISNUMBER(F743),ISNUMBER(H743)),F743*H743,"")</x:f>
        <x:v>150</x:v>
      </x:c>
      <x:c r="K743" s="16" t="n">
        <x:f>IF(AND(ISNUMBER(F743),ISNUMBER(I743)),F743*I743,"")</x:f>
        <x:v>700</x:v>
      </x:c>
      <x:c r="L743" s="11" t="str">
        <x:v>Купить</x:v>
      </x:c>
      <x:c r="M743" s="11" t="str"/>
      <x:c r="N743" s="11" t="str">
        <x:v>Бюджетная оценка на 03.10.2026. Источник подтверждает характеристики, а не цену.</x:v>
      </x:c>
      <x:c r="O743" s="11" t="str">
        <x:f>IF(C743="Опционально","Вне итога",IF(AND(ISNUMBER(F743),ISNUMBER(H743),ISNUMBER(I743),F743&gt;0,H743&gt;=0,I743&gt;=H743),"Цена учтена","Уточнить цену/количество"))</x:f>
        <x:v>Цена учтена</x:v>
      </x:c>
      <x:c r="P743" s="10"/>
      <x:c r="Q743" s="18" t="str">
        <x:v>Бюджетная оценка автора</x:v>
      </x:c>
      <x:c r="R743" s="18" t="str"/>
    </x:row>
    <x:row r="744" ht="44" customHeight="1">
      <x:c r="A744" s="10" t="str">
        <x:v>B1.1</x:v>
      </x:c>
      <x:c r="B744" s="10" t="str">
        <x:v>B1</x:v>
      </x:c>
      <x:c r="C744" s="11" t="str">
        <x:v>Помещение</x:v>
      </x:c>
      <x:c r="D744" s="11" t="str">
        <x:v>Огнетушители и обозначения</x:v>
      </x:c>
      <x:c r="E744" s="11" t="str">
        <x:v>2 подходящих для электрооборудования огнетушителя, указатели</x:v>
      </x:c>
      <x:c r="F744" s="14" t="n">
        <x:v>1</x:v>
      </x:c>
      <x:c r="G744" s="3" t="str">
        <x:v>к-т</x:v>
      </x:c>
      <x:c r="H744" s="15" t="n">
        <x:v>140</x:v>
      </x:c>
      <x:c r="I744" s="15" t="n">
        <x:v>400</x:v>
      </x:c>
      <x:c r="J744" s="16" t="n">
        <x:f>IF(AND(ISNUMBER(F744),ISNUMBER(H744)),F744*H744,"")</x:f>
        <x:v>140</x:v>
      </x:c>
      <x:c r="K744" s="16" t="n">
        <x:f>IF(AND(ISNUMBER(F744),ISNUMBER(I744)),F744*I744,"")</x:f>
        <x:v>400</x:v>
      </x:c>
      <x:c r="L744" s="11" t="str">
        <x:v>Купить</x:v>
      </x:c>
      <x:c r="M744" s="11" t="str">
        <x:v>Тип и размещение определяет местный проект помещения.</x:v>
      </x:c>
      <x:c r="N744" s="11" t="str">
        <x:v>Бюджетная оценка на 03.10.2026. Источник подтверждает характеристики, а не цену.</x:v>
      </x:c>
      <x:c r="O744" s="11" t="str">
        <x:f>IF(C744="Опционально","Вне итога",IF(AND(ISNUMBER(F744),ISNUMBER(H744),ISNUMBER(I744),F744&gt;0,H744&gt;=0,I744&gt;=H744),"Цена учтена","Уточнить цену/количество"))</x:f>
        <x:v>Цена учтена</x:v>
      </x:c>
      <x:c r="P744" s="10"/>
      <x:c r="Q744" s="18" t="str">
        <x:v>Бюджетная оценка автора</x:v>
      </x:c>
      <x:c r="R744" s="18" t="str"/>
    </x:row>
    <x:row r="745" ht="44" customHeight="1">
      <x:c r="A745" s="10" t="str">
        <x:v>B1.1</x:v>
      </x:c>
      <x:c r="B745" s="10" t="str">
        <x:v>B1</x:v>
      </x:c>
      <x:c r="C745" s="11" t="str">
        <x:v>Помещение</x:v>
      </x:c>
      <x:c r="D745" s="11" t="str">
        <x:v>Контроль температуры и влажности</x:v>
      </x:c>
      <x:c r="E745" s="11" t="str">
        <x:v>Сетевой датчик с 2–4 внешними зондами и уведомлением</x:v>
      </x:c>
      <x:c r="F745" s="14" t="n">
        <x:v>1</x:v>
      </x:c>
      <x:c r="G745" s="3" t="str">
        <x:v>к-т</x:v>
      </x:c>
      <x:c r="H745" s="15" t="n">
        <x:v>150</x:v>
      </x:c>
      <x:c r="I745" s="15" t="n">
        <x:v>600</x:v>
      </x:c>
      <x:c r="J745" s="16" t="n">
        <x:f>IF(AND(ISNUMBER(F745),ISNUMBER(H745)),F745*H745,"")</x:f>
        <x:v>150</x:v>
      </x:c>
      <x:c r="K745" s="16" t="n">
        <x:f>IF(AND(ISNUMBER(F745),ISNUMBER(I745)),F745*I745,"")</x:f>
        <x:v>600</x:v>
      </x:c>
      <x:c r="L745" s="11" t="str">
        <x:v>Купить</x:v>
      </x:c>
      <x:c r="M745" s="11" t="str">
        <x:v>Настроить аварийное завершение работы при перегреве/сбое охлаждения.</x:v>
      </x:c>
      <x:c r="N745" s="11" t="str">
        <x:v>Бюджетная оценка на 03.10.2026. Источник подтверждает характеристики, а не цену.</x:v>
      </x:c>
      <x:c r="O745" s="11" t="str">
        <x:f>IF(C745="Опционально","Вне итога",IF(AND(ISNUMBER(F745),ISNUMBER(H745),ISNUMBER(I745),F745&gt;0,H745&gt;=0,I745&gt;=H745),"Цена учтена","Уточнить цену/количество"))</x:f>
        <x:v>Цена учтена</x:v>
      </x:c>
      <x:c r="P745" s="10"/>
      <x:c r="Q745" s="18" t="str">
        <x:v>Бюджетная оценка автора</x:v>
      </x:c>
      <x:c r="R745" s="18" t="str"/>
    </x:row>
    <x:row r="746" ht="44" customHeight="1">
      <x:c r="A746" s="10" t="str">
        <x:v>B1.1</x:v>
      </x:c>
      <x:c r="B746" s="10" t="str">
        <x:v>B1</x:v>
      </x:c>
      <x:c r="C746" s="11" t="str">
        <x:v>Помещение</x:v>
      </x:c>
      <x:c r="D746" s="11" t="str">
        <x:v>Крепёж и мелкие расходники</x:v>
      </x:c>
      <x:c r="E746" s="11" t="str">
        <x:v>Наконечники, клеммы, маркировка, стяжки-липучки, вводы, запас кабеля</x:v>
      </x:c>
      <x:c r="F746" s="14" t="n">
        <x:v>1</x:v>
      </x:c>
      <x:c r="G746" s="3" t="str">
        <x:v>к-т</x:v>
      </x:c>
      <x:c r="H746" s="15" t="n">
        <x:v>500</x:v>
      </x:c>
      <x:c r="I746" s="15" t="n">
        <x:v>1800</x:v>
      </x:c>
      <x:c r="J746" s="16" t="n">
        <x:f>IF(AND(ISNUMBER(F746),ISNUMBER(H746)),F746*H746,"")</x:f>
        <x:v>500</x:v>
      </x:c>
      <x:c r="K746" s="16" t="n">
        <x:f>IF(AND(ISNUMBER(F746),ISNUMBER(I746)),F746*I746,"")</x:f>
        <x:v>1800</x:v>
      </x:c>
      <x:c r="L746" s="11" t="str">
        <x:v>Купить</x:v>
      </x:c>
      <x:c r="M746" s="11" t="str"/>
      <x:c r="N746" s="11" t="str">
        <x:v>Бюджетная оценка на 03.10.2026. Источник подтверждает характеристики, а не цену.</x:v>
      </x:c>
      <x:c r="O746" s="11" t="str">
        <x:f>IF(C746="Опционально","Вне итога",IF(AND(ISNUMBER(F746),ISNUMBER(H746),ISNUMBER(I746),F746&gt;0,H746&gt;=0,I746&gt;=H746),"Цена учтена","Уточнить цену/количество"))</x:f>
        <x:v>Цена учтена</x:v>
      </x:c>
      <x:c r="P746" s="10"/>
      <x:c r="Q746" s="18" t="str">
        <x:v>Бюджетная оценка автора</x:v>
      </x:c>
      <x:c r="R746" s="18" t="str"/>
    </x:row>
    <x:row r="747" ht="44" customHeight="1">
      <x:c r="A747" s="10" t="str">
        <x:v>B1.1</x:v>
      </x:c>
      <x:c r="B747" s="10" t="str">
        <x:v>B1</x:v>
      </x:c>
      <x:c r="C747" s="11" t="str">
        <x:v>Помещение</x:v>
      </x:c>
      <x:c r="D747" s="11" t="str">
        <x:v>Монтаж и измерения электрики</x:v>
      </x:c>
      <x:c r="E747" s="11" t="str">
        <x:v>Монтаж, проверка защит, заземления и нагрузочный тест</x:v>
      </x:c>
      <x:c r="F747" s="14" t="n">
        <x:v>1</x:v>
      </x:c>
      <x:c r="G747" s="3" t="str">
        <x:v>усл</x:v>
      </x:c>
      <x:c r="H747" s="15" t="n">
        <x:v>2500</x:v>
      </x:c>
      <x:c r="I747" s="15" t="n">
        <x:v>8000</x:v>
      </x:c>
      <x:c r="J747" s="16" t="n">
        <x:f>IF(AND(ISNUMBER(F747),ISNUMBER(H747)),F747*H747,"")</x:f>
        <x:v>2500</x:v>
      </x:c>
      <x:c r="K747" s="16" t="n">
        <x:f>IF(AND(ISNUMBER(F747),ISNUMBER(I747)),F747*I747,"")</x:f>
        <x:v>8000</x:v>
      </x:c>
      <x:c r="L747" s="11" t="str">
        <x:v>Купить</x:v>
      </x:c>
      <x:c r="M747" s="11" t="str"/>
      <x:c r="N747" s="11" t="str">
        <x:v>Бюджетная оценка на 03.10.2026. Источник подтверждает характеристики, а не цену.</x:v>
      </x:c>
      <x:c r="O747" s="11" t="str">
        <x:f>IF(C747="Опционально","Вне итога",IF(AND(ISNUMBER(F747),ISNUMBER(H747),ISNUMBER(I747),F747&gt;0,H747&gt;=0,I747&gt;=H747),"Цена учтена","Уточнить цену/количество"))</x:f>
        <x:v>Цена учтена</x:v>
      </x:c>
      <x:c r="P747" s="10"/>
      <x:c r="Q747" s="18" t="str">
        <x:v>Бюджетная оценка автора</x:v>
      </x:c>
      <x:c r="R747" s="18" t="str"/>
    </x:row>
    <x:row r="748" ht="44" customHeight="1">
      <x:c r="A748" s="10" t="str">
        <x:v>B1.1</x:v>
      </x:c>
      <x:c r="B748" s="10" t="str">
        <x:v>B1</x:v>
      </x:c>
      <x:c r="C748" s="11" t="str">
        <x:v>Помещение</x:v>
      </x:c>
      <x:c r="D748" s="11" t="str">
        <x:v>Доставка, разгрузка и занос</x:v>
      </x:c>
      <x:c r="E748" s="11" t="str">
        <x:v>Транспорт, такелаж, страховка перевозки</x:v>
      </x:c>
      <x:c r="F748" s="14" t="n">
        <x:v>1</x:v>
      </x:c>
      <x:c r="G748" s="3" t="str">
        <x:v>усл</x:v>
      </x:c>
      <x:c r="H748" s="15" t="n">
        <x:v>2000</x:v>
      </x:c>
      <x:c r="I748" s="15" t="n">
        <x:v>10000</x:v>
      </x:c>
      <x:c r="J748" s="16" t="n">
        <x:f>IF(AND(ISNUMBER(F748),ISNUMBER(H748)),F748*H748,"")</x:f>
        <x:v>2000</x:v>
      </x:c>
      <x:c r="K748" s="16" t="n">
        <x:f>IF(AND(ISNUMBER(F748),ISNUMBER(I748)),F748*I748,"")</x:f>
        <x:v>10000</x:v>
      </x:c>
      <x:c r="L748" s="11" t="str">
        <x:v>Купить</x:v>
      </x:c>
      <x:c r="M748" s="11" t="str">
        <x:v>Без импортной пошлины/НДС. Для тяжёлых серверов проверить маршрут заноса заранее.</x:v>
      </x:c>
      <x:c r="N748" s="11" t="str">
        <x:v>Бюджетная оценка на 03.10.2026. Источник подтверждает характеристики, а не цену.</x:v>
      </x:c>
      <x:c r="O748" s="11" t="str">
        <x:f>IF(C748="Опционально","Вне итога",IF(AND(ISNUMBER(F748),ISNUMBER(H748),ISNUMBER(I748),F748&gt;0,H748&gt;=0,I748&gt;=H748),"Цена учтена","Уточнить цену/количество"))</x:f>
        <x:v>Цена учтена</x:v>
      </x:c>
      <x:c r="P748" s="10"/>
      <x:c r="Q748" s="18" t="str">
        <x:v>Бюджетная оценка автора</x:v>
      </x:c>
      <x:c r="R748" s="18" t="str"/>
    </x:row>
    <x:row r="749" ht="44" customHeight="1">
      <x:c r="A749" s="10" t="str">
        <x:v>B1.1</x:v>
      </x:c>
      <x:c r="B749" s="10" t="str">
        <x:v>B1</x:v>
      </x:c>
      <x:c r="C749" s="11" t="str">
        <x:v>Опционально</x:v>
      </x:c>
      <x:c r="D749" s="11" t="str">
        <x:v>Резервная система охлаждения</x:v>
      </x:c>
      <x:c r="E749" s="11" t="str">
        <x:v>N+1 с автоматическим переключением, расчёт отдельно</x:v>
      </x:c>
      <x:c r="F749" s="14" t="n">
        <x:v>1</x:v>
      </x:c>
      <x:c r="G749" s="3" t="str">
        <x:v>к-т</x:v>
      </x:c>
      <x:c r="H749" s="15"/>
      <x:c r="I749" s="15"/>
      <x:c r="J749" s="16" t="str">
        <x:f>IF(AND(ISNUMBER(F749),ISNUMBER(H749)),F749*H749,"")</x:f>
      </x:c>
      <x:c r="K749" s="16" t="str">
        <x:f>IF(AND(ISNUMBER(F749),ISNUMBER(I749)),F749*I749,"")</x:f>
      </x:c>
      <x:c r="L749" s="11" t="str">
        <x:v>По проекту</x:v>
      </x:c>
      <x:c r="M749" s="11" t="str">
        <x:v>Нужна для непрерывной работы при отказе охлаждения. В базовом бюджете система останавливается безопасно.</x:v>
      </x:c>
      <x:c r="N749" s="11" t="str">
        <x:v>Без цены. Требуется отдельное предложение.</x:v>
      </x:c>
      <x:c r="O749" s="11" t="str">
        <x:f>IF(C749="Опционально","Вне итога",IF(AND(ISNUMBER(F749),ISNUMBER(H749),ISNUMBER(I749),F749&gt;0,H749&gt;=0,I749&gt;=H749),"Цена учтена","Уточнить цену/количество"))</x:f>
        <x:v>Вне итога</x:v>
      </x:c>
      <x:c r="P749" s="10"/>
      <x:c r="Q749" s="18" t="str">
        <x:v>Бюджетная оценка автора</x:v>
      </x:c>
      <x:c r="R749" s="18" t="str"/>
    </x:row>
    <x:row r="750" ht="44" customHeight="1">
      <x:c r="A750" s="10" t="str">
        <x:v>B1.1</x:v>
      </x:c>
      <x:c r="B750" s="10" t="str">
        <x:v>B1</x:v>
      </x:c>
      <x:c r="C750" s="11" t="str">
        <x:v>Опционально</x:v>
      </x:c>
      <x:c r="D750" s="11" t="str">
        <x:v>Генератор и переключение ввода</x:v>
      </x:c>
      <x:c r="E750" s="11" t="str">
        <x:v>Для длительных отключений, размер по проекту</x:v>
      </x:c>
      <x:c r="F750" s="14" t="n">
        <x:v>1</x:v>
      </x:c>
      <x:c r="G750" s="3" t="str">
        <x:v>к-т</x:v>
      </x:c>
      <x:c r="H750" s="15"/>
      <x:c r="I750" s="15"/>
      <x:c r="J750" s="16" t="str">
        <x:f>IF(AND(ISNUMBER(F750),ISNUMBER(H750)),F750*H750,"")</x:f>
      </x:c>
      <x:c r="K750" s="16" t="str">
        <x:f>IF(AND(ISNUMBER(F750),ISNUMBER(I750)),F750*I750,"")</x:f>
      </x:c>
      <x:c r="L750" s="11" t="str">
        <x:v>По проекту</x:v>
      </x:c>
      <x:c r="M750" s="11" t="str">
        <x:v>Не включён в базовую сумму. ИБП рассчитан на короткую автономность и завершение работы.</x:v>
      </x:c>
      <x:c r="N750" s="11" t="str">
        <x:v>Без цены. Требуется отдельное предложение.</x:v>
      </x:c>
      <x:c r="O750" s="11" t="str">
        <x:f>IF(C750="Опционально","Вне итога",IF(AND(ISNUMBER(F750),ISNUMBER(H750),ISNUMBER(I750),F750&gt;0,H750&gt;=0,I750&gt;=H750),"Цена учтена","Уточнить цену/количество"))</x:f>
        <x:v>Вне итога</x:v>
      </x:c>
      <x:c r="P750" s="10"/>
      <x:c r="Q750" s="18" t="str">
        <x:v>Бюджетная оценка автора</x:v>
      </x:c>
      <x:c r="R750" s="18" t="str"/>
    </x:row>
    <x:row r="751" ht="61" customHeight="1">
      <x:c r="A751" s="10" t="str">
        <x:v>B1.1</x:v>
      </x:c>
      <x:c r="B751" s="10" t="str">
        <x:v>B1</x:v>
      </x:c>
      <x:c r="C751" s="11" t="str">
        <x:v>Запуск</x:v>
      </x:c>
      <x:c r="D751" s="11" t="str">
        <x:v>Системное ПО</x:v>
      </x:c>
      <x:c r="E751" s="11" t="str">
        <x:v>DGX OS/Ubuntu, NVIDIA драйвер, CUDA, SGLang/vLLM и мониторинг</x:v>
      </x:c>
      <x:c r="F751" s="14" t="n">
        <x:v>1</x:v>
      </x:c>
      <x:c r="G751" s="3" t="str">
        <x:v>к-т</x:v>
      </x:c>
      <x:c r="H751" s="15" t="n">
        <x:v>0</x:v>
      </x:c>
      <x:c r="I751" s="15" t="n">
        <x:v>0</x:v>
      </x:c>
      <x:c r="J751" s="16" t="n">
        <x:f>IF(AND(ISNUMBER(F751),ISNUMBER(H751)),F751*H751,"")</x:f>
        <x:v>0</x:v>
      </x:c>
      <x:c r="K751" s="16" t="n">
        <x:f>IF(AND(ISNUMBER(F751),ISNUMBER(I751)),F751*I751,"")</x:f>
        <x:v>0</x:v>
      </x:c>
      <x:c r="L751" s="11" t="str">
        <x:v>Без оплаты лицензии</x:v>
      </x:c>
      <x:c r="M751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751" s="11" t="str">
        <x:v>Бюджетная оценка на 03.10.2026. Источник подтверждает характеристики, а не цену.</x:v>
      </x:c>
      <x:c r="O751" s="11" t="str">
        <x:f>IF(C751="Опционально","Вне итога",IF(AND(ISNUMBER(F751),ISNUMBER(H751),ISNUMBER(I751),F751&gt;0,H751&gt;=0,I751&gt;=H751),"Цена учтена","Уточнить цену/количество"))</x:f>
        <x:v>Цена учтена</x:v>
      </x:c>
      <x:c r="P751" s="10"/>
      <x:c r="Q751" s="18" t="str">
        <x:v>Moonshot: Kimi K3, модель</x:v>
      </x:c>
      <x:c r="R751" s="18" t="str">
        <x:v>https://huggingface.co/moonshotai/Kimi-K3</x:v>
      </x:c>
    </x:row>
    <x:row r="752" ht="44" customHeight="1">
      <x:c r="A752" s="10" t="str">
        <x:v>B1.1</x:v>
      </x:c>
      <x:c r="B752" s="10" t="str">
        <x:v>B1</x:v>
      </x:c>
      <x:c r="C752" s="11" t="str">
        <x:v>Запуск</x:v>
      </x:c>
      <x:c r="D752" s="11" t="str">
        <x:v>Установка и настройка оборудования</x:v>
      </x:c>
      <x:c r="E752" s="11" t="str">
        <x:v>Обновление firmware, ОС, драйверов, сеть, диски и мониторинг</x:v>
      </x:c>
      <x:c r="F752" s="14" t="n">
        <x:v>1</x:v>
      </x:c>
      <x:c r="G752" s="3" t="str">
        <x:v>усл</x:v>
      </x:c>
      <x:c r="H752" s="15" t="n">
        <x:v>3000</x:v>
      </x:c>
      <x:c r="I752" s="15" t="n">
        <x:v>12000</x:v>
      </x:c>
      <x:c r="J752" s="16" t="n">
        <x:f>IF(AND(ISNUMBER(F752),ISNUMBER(H752)),F752*H752,"")</x:f>
        <x:v>3000</x:v>
      </x:c>
      <x:c r="K752" s="16" t="n">
        <x:f>IF(AND(ISNUMBER(F752),ISNUMBER(I752)),F752*I752,"")</x:f>
        <x:v>12000</x:v>
      </x:c>
      <x:c r="L752" s="11" t="str">
        <x:v>Купить</x:v>
      </x:c>
      <x:c r="M752" s="11" t="str">
        <x:v>Фиксированная работа при покупке, без помесячного обслуживания.</x:v>
      </x:c>
      <x:c r="N752" s="11" t="str">
        <x:v>Бюджетная оценка на 03.10.2026. Источник подтверждает характеристики, а не цену.</x:v>
      </x:c>
      <x:c r="O752" s="11" t="str">
        <x:f>IF(C752="Опционально","Вне итога",IF(AND(ISNUMBER(F752),ISNUMBER(H752),ISNUMBER(I752),F752&gt;0,H752&gt;=0,I752&gt;=H752),"Цена учтена","Уточнить цену/количество"))</x:f>
        <x:v>Цена учтена</x:v>
      </x:c>
      <x:c r="P752" s="10"/>
      <x:c r="Q752" s="18" t="str">
        <x:v>Бюджетная оценка автора</x:v>
      </x:c>
      <x:c r="R752" s="18" t="str"/>
    </x:row>
    <x:row r="753" ht="44" customHeight="1">
      <x:c r="A753" s="10" t="str">
        <x:v>B1.1</x:v>
      </x:c>
      <x:c r="B753" s="10" t="str">
        <x:v>B1</x:v>
      </x:c>
      <x:c r="C753" s="11" t="str">
        <x:v>Запуск</x:v>
      </x:c>
      <x:c r="D753" s="11" t="str">
        <x:v>Загрузка и проверка модели</x:v>
      </x:c>
      <x:c r="E753" s="11" t="str">
        <x:v>Загрузка на локальные SSD, проверка файлов, подбор контекста, нагрузочный тест</x:v>
      </x:c>
      <x:c r="F753" s="14" t="n">
        <x:v>1</x:v>
      </x:c>
      <x:c r="G753" s="3" t="str">
        <x:v>усл</x:v>
      </x:c>
      <x:c r="H753" s="15" t="n">
        <x:v>3000</x:v>
      </x:c>
      <x:c r="I753" s="15" t="n">
        <x:v>12000</x:v>
      </x:c>
      <x:c r="J753" s="16" t="n">
        <x:f>IF(AND(ISNUMBER(F753),ISNUMBER(H753)),F753*H753,"")</x:f>
        <x:v>3000</x:v>
      </x:c>
      <x:c r="K753" s="16" t="n">
        <x:f>IF(AND(ISNUMBER(F753),ISNUMBER(I753)),F753*I753,"")</x:f>
        <x:v>12000</x:v>
      </x:c>
      <x:c r="L753" s="11" t="str">
        <x:v>Купить</x:v>
      </x:c>
      <x:c r="M753" s="11" t="str">
        <x:v>Проверить память, время первого ответа, токены/с, качество и восстановление после перезагрузки.</x:v>
      </x:c>
      <x:c r="N753" s="11" t="str">
        <x:v>Бюджетная оценка на 03.10.2026. Источник подтверждает характеристики, а не цену.</x:v>
      </x:c>
      <x:c r="O753" s="11" t="str">
        <x:f>IF(C753="Опционально","Вне итога",IF(AND(ISNUMBER(F753),ISNUMBER(H753),ISNUMBER(I753),F753&gt;0,H753&gt;=0,I753&gt;=H753),"Цена учтена","Уточнить цену/количество"))</x:f>
        <x:v>Цена учтена</x:v>
      </x:c>
      <x:c r="P753" s="10"/>
      <x:c r="Q753" s="18" t="str">
        <x:v>Бюджетная оценка автора</x:v>
      </x:c>
      <x:c r="R753" s="18" t="str"/>
    </x:row>
    <x:row r="754" ht="44" customHeight="1">
      <x:c r="A754" s="10" t="str">
        <x:v>B1.1</x:v>
      </x:c>
      <x:c r="B754" s="10" t="str">
        <x:v>B1</x:v>
      </x:c>
      <x:c r="C754" s="11" t="str">
        <x:v>Запуск</x:v>
      </x:c>
      <x:c r="D754" s="11" t="str">
        <x:v>Резервное копирование и документация</x:v>
      </x:c>
      <x:c r="E754" s="11" t="str">
        <x:v>Настроить копии, аварийное завершение и восстановление. Передать инструкцию</x:v>
      </x:c>
      <x:c r="F754" s="14" t="n">
        <x:v>1</x:v>
      </x:c>
      <x:c r="G754" s="3" t="str">
        <x:v>усл</x:v>
      </x:c>
      <x:c r="H754" s="15" t="n">
        <x:v>1500</x:v>
      </x:c>
      <x:c r="I754" s="15" t="n">
        <x:v>6000</x:v>
      </x:c>
      <x:c r="J754" s="16" t="n">
        <x:f>IF(AND(ISNUMBER(F754),ISNUMBER(H754)),F754*H754,"")</x:f>
        <x:v>1500</x:v>
      </x:c>
      <x:c r="K754" s="16" t="n">
        <x:f>IF(AND(ISNUMBER(F754),ISNUMBER(I754)),F754*I754,"")</x:f>
        <x:v>6000</x:v>
      </x:c>
      <x:c r="L754" s="11" t="str">
        <x:v>Купить</x:v>
      </x:c>
      <x:c r="M754" s="11" t="str"/>
      <x:c r="N754" s="11" t="str">
        <x:v>Бюджетная оценка на 03.10.2026. Источник подтверждает характеристики, а не цену.</x:v>
      </x:c>
      <x:c r="O754" s="11" t="str">
        <x:f>IF(C754="Опционально","Вне итога",IF(AND(ISNUMBER(F754),ISNUMBER(H754),ISNUMBER(I754),F754&gt;0,H754&gt;=0,I754&gt;=H754),"Цена учтена","Уточнить цену/количество"))</x:f>
        <x:v>Цена учтена</x:v>
      </x:c>
      <x:c r="P754" s="10"/>
      <x:c r="Q754" s="18" t="str">
        <x:v>Бюджетная оценка автора</x:v>
      </x:c>
      <x:c r="R754" s="18" t="str"/>
    </x:row>
    <x:row r="755" ht="44" customHeight="1">
      <x:c r="A755" s="10" t="str">
        <x:v>B1.1</x:v>
      </x:c>
      <x:c r="B755" s="10" t="str">
        <x:v>B1</x:v>
      </x:c>
      <x:c r="C755" s="11" t="str">
        <x:v>Запуск</x:v>
      </x:c>
      <x:c r="D755" s="11" t="str">
        <x:v>Резерв на адаптацию программы запуска</x:v>
      </x:c>
      <x:c r="E755" s="11" t="str">
        <x:v>Прототип распределения модели, совместимость kernels/обмена</x:v>
      </x:c>
      <x:c r="F755" s="14" t="n">
        <x:v>1</x:v>
      </x:c>
      <x:c r="G755" s="3" t="str">
        <x:v>резерв</x:v>
      </x:c>
      <x:c r="H755" s="15" t="n">
        <x:v>15000</x:v>
      </x:c>
      <x:c r="I755" s="15" t="n">
        <x:v>100000</x:v>
      </x:c>
      <x:c r="J755" s="16" t="n">
        <x:f>IF(AND(ISNUMBER(F755),ISNUMBER(H755)),F755*H755,"")</x:f>
        <x:v>15000</x:v>
      </x:c>
      <x:c r="K755" s="16" t="n">
        <x:f>IF(AND(ISNUMBER(F755),ISNUMBER(I755)),F755*I755,"")</x:f>
        <x:v>100000</x:v>
      </x:c>
      <x:c r="L755" s="11" t="str">
        <x:v>Резерв</x:v>
      </x:c>
      <x:c r="M755" s="11" t="str">
        <x:v>Плановая сумма для эксперимента. Успешный запуск K3 не гарантирован. Срок и полный бюджет разработки после прототипа.</x:v>
      </x:c>
      <x:c r="N755" s="11" t="str">
        <x:v>Бюджетная оценка на 03.10.2026. Источник подтверждает характеристики, а не цену.</x:v>
      </x:c>
      <x:c r="O755" s="11" t="str">
        <x:f>IF(C755="Опционально","Вне итога",IF(AND(ISNUMBER(F755),ISNUMBER(H755),ISNUMBER(I755),F755&gt;0,H755&gt;=0,I755&gt;=H755),"Цена учтена","Уточнить цену/количество"))</x:f>
        <x:v>Цена учтена</x:v>
      </x:c>
      <x:c r="P755" s="10"/>
      <x:c r="Q755" s="18" t="str">
        <x:v>Бюджетная оценка автора</x:v>
      </x:c>
      <x:c r="R755" s="18" t="str"/>
    </x:row>
    <x:row r="756" ht="61" customHeight="1">
      <x:c r="A756" s="10" t="str">
        <x:v>B1.2</x:v>
      </x:c>
      <x:c r="B756" s="10" t="str">
        <x:v>B1</x:v>
      </x:c>
      <x:c r="C756" s="11" t="str">
        <x:v>Оборудование</x:v>
      </x:c>
      <x:c r="D756" s="11" t="str">
        <x:v>Готовый сервер</x:v>
      </x:c>
      <x:c r="E756" s="11" t="str">
        <x:v>NVIDIA DGX H200, 8 ускорителей, полная комплектация</x:v>
      </x:c>
      <x:c r="F756" s="14" t="n">
        <x:v>1</x:v>
      </x:c>
      <x:c r="G756" s="3" t="str">
        <x:v>шт</x:v>
      </x:c>
      <x:c r="H756" s="15" t="n">
        <x:v>320000</x:v>
      </x:c>
      <x:c r="I756" s="15" t="n">
        <x:v>480000</x:v>
      </x:c>
      <x:c r="J756" s="16" t="n">
        <x:f>IF(AND(ISNUMBER(F756),ISNUMBER(H756)),F756*H756,"")</x:f>
        <x:v>320000</x:v>
      </x:c>
      <x:c r="K756" s="16" t="n">
        <x:f>IF(AND(ISNUMBER(F756),ISNUMBER(I756)),F756*I756,"")</x:f>
        <x:v>480000</x:v>
      </x:c>
      <x:c r="L756" s="11" t="str">
        <x:v>Купить</x:v>
      </x:c>
      <x:c r="M756" s="11" t="str">
        <x:v>Покупать готовую систему. Память, процессоры, SSD и внутренние соединения ниже описаны как включённые.</x:v>
      </x:c>
      <x:c r="N756" s="11" t="str">
        <x:v>Диапазон оценки для DGX/OEM класса. Lenovo 15.06.2026: 8×B300 $785 606, 8×B200 $550 475, 8×H200 $397 802. Это цены другого OEM, не котировка DGX.</x:v>
      </x:c>
      <x:c r="O756" s="11" t="str">
        <x:f>IF(C756="Опционально","Вне итога",IF(AND(ISNUMBER(F756),ISNUMBER(H756),ISNUMBER(I756),F756&gt;0,H756&gt;=0,I756&gt;=H756),"Цена учтена","Уточнить цену/количество"))</x:f>
        <x:v>Цена учтена</x:v>
      </x:c>
      <x:c r="P756" s="10"/>
      <x:c r="Q756" s="18" t="str">
        <x:v>Lenovo: цены серверов, 15.06.2026</x:v>
      </x:c>
      <x:c r="R756" s="18" t="str">
        <x:v>https://lenovopress.lenovo.com/lp2368-on-premise-vs-cloud-generative-ai-total-cost-of-ownership-2026-edition</x:v>
      </x:c>
    </x:row>
    <x:row r="757" ht="44" customHeight="1">
      <x:c r="A757" s="10" t="str">
        <x:v>B1.2</x:v>
      </x:c>
      <x:c r="B757" s="10" t="str">
        <x:v>B1</x:v>
      </x:c>
      <x:c r="C757" s="11" t="str">
        <x:v>Оборудование</x:v>
      </x:c>
      <x:c r="D757" s="11" t="str">
        <x:v>Ускорители и их память</x:v>
      </x:c>
      <x:c r="E757" s="11" t="str">
        <x:v>H200 SXM, 141GB HBM каждый. Не отдельные PCIe-карты</x:v>
      </x:c>
      <x:c r="F757" s="14" t="n">
        <x:v>8</x:v>
      </x:c>
      <x:c r="G757" s="3" t="str">
        <x:v>шт</x:v>
      </x:c>
      <x:c r="H757" s="21" t="n">
        <x:v>0</x:v>
      </x:c>
      <x:c r="I757" s="21" t="n">
        <x:v>0</x:v>
      </x:c>
      <x:c r="J757" s="16" t="n">
        <x:f>IF(AND(ISNUMBER(F757),ISNUMBER(H757)),F757*H757,"")</x:f>
        <x:v>0</x:v>
      </x:c>
      <x:c r="K757" s="16" t="n">
        <x:f>IF(AND(ISNUMBER(F757),ISNUMBER(I757)),F757*I757,"")</x:f>
        <x:v>0</x:v>
      </x:c>
      <x:c r="L757" s="11" t="str">
        <x:v>В комплекте</x:v>
      </x:c>
      <x:c r="M757" s="11" t="str"/>
      <x:c r="N757" s="11" t="str">
        <x:v>Включено в цену основного комплекта. Доплата $0.</x:v>
      </x:c>
      <x:c r="O757" s="11" t="str">
        <x:f>IF(C757="Опционально","Вне итога",IF(AND(ISNUMBER(F757),ISNUMBER(H757),ISNUMBER(I757),F757&gt;0,H757&gt;=0,I757&gt;=H757),"Цена учтена","Уточнить цену/количество"))</x:f>
        <x:v>Цена учтена</x:v>
      </x:c>
      <x:c r="P757" s="10"/>
      <x:c r="Q757" s="18" t="str">
        <x:v>NVIDIA: комплект DGX H100/H200</x:v>
      </x:c>
      <x:c r="R757" s="18" t="str">
        <x:v>https://docs.nvidia.com/dgx/dgxh100-user-guide/introduction-to-dgxh100.html</x:v>
      </x:c>
    </x:row>
    <x:row r="758" ht="44" customHeight="1">
      <x:c r="A758" s="10" t="str">
        <x:v>B1.2</x:v>
      </x:c>
      <x:c r="B758" s="10" t="str">
        <x:v>B1</x:v>
      </x:c>
      <x:c r="C758" s="11" t="str">
        <x:v>Оборудование</x:v>
      </x:c>
      <x:c r="D758" s="11" t="str">
        <x:v>Процессоры</x:v>
      </x:c>
      <x:c r="E758" s="11" t="str">
        <x:v>2×Intel Xeon Platinum 8480C на узел</x:v>
      </x:c>
      <x:c r="F758" s="14" t="n">
        <x:v>2</x:v>
      </x:c>
      <x:c r="G758" s="3" t="str">
        <x:v>шт</x:v>
      </x:c>
      <x:c r="H758" s="21" t="n">
        <x:v>0</x:v>
      </x:c>
      <x:c r="I758" s="21" t="n">
        <x:v>0</x:v>
      </x:c>
      <x:c r="J758" s="16" t="n">
        <x:f>IF(AND(ISNUMBER(F758),ISNUMBER(H758)),F758*H758,"")</x:f>
        <x:v>0</x:v>
      </x:c>
      <x:c r="K758" s="16" t="n">
        <x:f>IF(AND(ISNUMBER(F758),ISNUMBER(I758)),F758*I758,"")</x:f>
        <x:v>0</x:v>
      </x:c>
      <x:c r="L758" s="11" t="str">
        <x:v>В комплекте</x:v>
      </x:c>
      <x:c r="M758" s="11" t="str"/>
      <x:c r="N758" s="11" t="str">
        <x:v>Включено в цену основного комплекта. Доплата $0.</x:v>
      </x:c>
      <x:c r="O758" s="11" t="str">
        <x:f>IF(C758="Опционально","Вне итога",IF(AND(ISNUMBER(F758),ISNUMBER(H758),ISNUMBER(I758),F758&gt;0,H758&gt;=0,I758&gt;=H758),"Цена учтена","Уточнить цену/количество"))</x:f>
        <x:v>Цена учтена</x:v>
      </x:c>
      <x:c r="P758" s="10"/>
      <x:c r="Q758" s="18" t="str">
        <x:v>NVIDIA: комплект DGX H100/H200</x:v>
      </x:c>
      <x:c r="R758" s="18" t="str">
        <x:v>https://docs.nvidia.com/dgx/dgxh100-user-guide/introduction-to-dgxh100.html</x:v>
      </x:c>
    </x:row>
    <x:row r="759" ht="44" customHeight="1">
      <x:c r="A759" s="10" t="str">
        <x:v>B1.2</x:v>
      </x:c>
      <x:c r="B759" s="10" t="str">
        <x:v>B1</x:v>
      </x:c>
      <x:c r="C759" s="11" t="str">
        <x:v>Оборудование</x:v>
      </x:c>
      <x:c r="D759" s="11" t="str">
        <x:v>Оперативная память сервера</x:v>
      </x:c>
      <x:c r="E759" s="11" t="str">
        <x:v>2TB DDR5 на узел, заполнение и модули по OEM</x:v>
      </x:c>
      <x:c r="F759" s="14" t="n">
        <x:v>1</x:v>
      </x:c>
      <x:c r="G759" s="3" t="str">
        <x:v>к-т</x:v>
      </x:c>
      <x:c r="H759" s="21" t="n">
        <x:v>0</x:v>
      </x:c>
      <x:c r="I759" s="21" t="n">
        <x:v>0</x:v>
      </x:c>
      <x:c r="J759" s="16" t="n">
        <x:f>IF(AND(ISNUMBER(F759),ISNUMBER(H759)),F759*H759,"")</x:f>
        <x:v>0</x:v>
      </x:c>
      <x:c r="K759" s="16" t="n">
        <x:f>IF(AND(ISNUMBER(F759),ISNUMBER(I759)),F759*I759,"")</x:f>
        <x:v>0</x:v>
      </x:c>
      <x:c r="L759" s="11" t="str">
        <x:v>В комплекте</x:v>
      </x:c>
      <x:c r="M759" s="11" t="str"/>
      <x:c r="N759" s="11" t="str">
        <x:v>Включено в цену основного комплекта. Доплата $0.</x:v>
      </x:c>
      <x:c r="O759" s="11" t="str">
        <x:f>IF(C759="Опционально","Вне итога",IF(AND(ISNUMBER(F759),ISNUMBER(H759),ISNUMBER(I759),F759&gt;0,H759&gt;=0,I759&gt;=H759),"Цена учтена","Уточнить цену/количество"))</x:f>
        <x:v>Цена учтена</x:v>
      </x:c>
      <x:c r="P759" s="10"/>
      <x:c r="Q759" s="18" t="str">
        <x:v>NVIDIA: комплект DGX H100/H200</x:v>
      </x:c>
      <x:c r="R759" s="18" t="str">
        <x:v>https://docs.nvidia.com/dgx/dgxh100-user-guide/introduction-to-dgxh100.html</x:v>
      </x:c>
    </x:row>
    <x:row r="760" ht="44" customHeight="1">
      <x:c r="A760" s="10" t="str">
        <x:v>B1.2</x:v>
      </x:c>
      <x:c r="B760" s="10" t="str">
        <x:v>B1</x:v>
      </x:c>
      <x:c r="C760" s="11" t="str">
        <x:v>Оборудование</x:v>
      </x:c>
      <x:c r="D760" s="11" t="str">
        <x:v>Загрузочные SSD</x:v>
      </x:c>
      <x:c r="E760" s="11" t="str">
        <x:v>2×1.92TB на узел, зеркальная загрузка</x:v>
      </x:c>
      <x:c r="F760" s="14" t="n">
        <x:v>2</x:v>
      </x:c>
      <x:c r="G760" s="3" t="str">
        <x:v>шт</x:v>
      </x:c>
      <x:c r="H760" s="21" t="n">
        <x:v>0</x:v>
      </x:c>
      <x:c r="I760" s="21" t="n">
        <x:v>0</x:v>
      </x:c>
      <x:c r="J760" s="16" t="n">
        <x:f>IF(AND(ISNUMBER(F760),ISNUMBER(H760)),F760*H760,"")</x:f>
        <x:v>0</x:v>
      </x:c>
      <x:c r="K760" s="16" t="n">
        <x:f>IF(AND(ISNUMBER(F760),ISNUMBER(I760)),F760*I760,"")</x:f>
        <x:v>0</x:v>
      </x:c>
      <x:c r="L760" s="11" t="str">
        <x:v>В комплекте</x:v>
      </x:c>
      <x:c r="M760" s="11" t="str"/>
      <x:c r="N760" s="11" t="str">
        <x:v>Включено в цену основного комплекта. Доплата $0.</x:v>
      </x:c>
      <x:c r="O760" s="11" t="str">
        <x:f>IF(C760="Опционально","Вне итога",IF(AND(ISNUMBER(F760),ISNUMBER(H760),ISNUMBER(I760),F760&gt;0,H760&gt;=0,I760&gt;=H760),"Цена учтена","Уточнить цену/количество"))</x:f>
        <x:v>Цена учтена</x:v>
      </x:c>
      <x:c r="P760" s="10"/>
      <x:c r="Q760" s="18" t="str">
        <x:v>NVIDIA: комплект DGX H100/H200</x:v>
      </x:c>
      <x:c r="R760" s="18" t="str">
        <x:v>https://docs.nvidia.com/dgx/dgxh100-user-guide/introduction-to-dgxh100.html</x:v>
      </x:c>
    </x:row>
    <x:row r="761" ht="44" customHeight="1">
      <x:c r="A761" s="10" t="str">
        <x:v>B1.2</x:v>
      </x:c>
      <x:c r="B761" s="10" t="str">
        <x:v>B1</x:v>
      </x:c>
      <x:c r="C761" s="11" t="str">
        <x:v>Оборудование</x:v>
      </x:c>
      <x:c r="D761" s="11" t="str">
        <x:v>SSD для данных и моделей</x:v>
      </x:c>
      <x:c r="E761" s="11" t="str">
        <x:v>8×3.84TB NVMe на узел</x:v>
      </x:c>
      <x:c r="F761" s="14" t="n">
        <x:v>8</x:v>
      </x:c>
      <x:c r="G761" s="3" t="str">
        <x:v>шт</x:v>
      </x:c>
      <x:c r="H761" s="21" t="n">
        <x:v>0</x:v>
      </x:c>
      <x:c r="I761" s="21" t="n">
        <x:v>0</x:v>
      </x:c>
      <x:c r="J761" s="16" t="n">
        <x:f>IF(AND(ISNUMBER(F761),ISNUMBER(H761)),F761*H761,"")</x:f>
        <x:v>0</x:v>
      </x:c>
      <x:c r="K761" s="16" t="n">
        <x:f>IF(AND(ISNUMBER(F761),ISNUMBER(I761)),F761*I761,"")</x:f>
        <x:v>0</x:v>
      </x:c>
      <x:c r="L761" s="11" t="str">
        <x:v>В комплекте</x:v>
      </x:c>
      <x:c r="M761" s="11" t="str"/>
      <x:c r="N761" s="11" t="str">
        <x:v>Включено в цену основного комплекта. Доплата $0.</x:v>
      </x:c>
      <x:c r="O761" s="11" t="str">
        <x:f>IF(C761="Опционально","Вне итога",IF(AND(ISNUMBER(F761),ISNUMBER(H761),ISNUMBER(I761),F761&gt;0,H761&gt;=0,I761&gt;=H761),"Цена учтена","Уточнить цену/количество"))</x:f>
        <x:v>Цена учтена</x:v>
      </x:c>
      <x:c r="P761" s="10"/>
      <x:c r="Q761" s="18" t="str">
        <x:v>NVIDIA: комплект DGX H100/H200</x:v>
      </x:c>
      <x:c r="R761" s="18" t="str">
        <x:v>https://docs.nvidia.com/dgx/dgxh100-user-guide/introduction-to-dgxh100.html</x:v>
      </x:c>
    </x:row>
    <x:row r="762" ht="44" customHeight="1">
      <x:c r="A762" s="10" t="str">
        <x:v>B1.2</x:v>
      </x:c>
      <x:c r="B762" s="10" t="str">
        <x:v>B1</x:v>
      </x:c>
      <x:c r="C762" s="11" t="str">
        <x:v>Оборудование</x:v>
      </x:c>
      <x:c r="D762" s="11" t="str">
        <x:v>NVSwitch и внутренние соединения</x:v>
      </x:c>
      <x:c r="E762" s="11" t="str">
        <x:v>4 NVSwitch на узел, NVLink, платы и шлейфы</x:v>
      </x:c>
      <x:c r="F762" s="14" t="n">
        <x:v>1</x:v>
      </x:c>
      <x:c r="G762" s="3" t="str">
        <x:v>к-т</x:v>
      </x:c>
      <x:c r="H762" s="21" t="n">
        <x:v>0</x:v>
      </x:c>
      <x:c r="I762" s="21" t="n">
        <x:v>0</x:v>
      </x:c>
      <x:c r="J762" s="16" t="n">
        <x:f>IF(AND(ISNUMBER(F762),ISNUMBER(H762)),F762*H762,"")</x:f>
        <x:v>0</x:v>
      </x:c>
      <x:c r="K762" s="16" t="n">
        <x:f>IF(AND(ISNUMBER(F762),ISNUMBER(I762)),F762*I762,"")</x:f>
        <x:v>0</x:v>
      </x:c>
      <x:c r="L762" s="11" t="str">
        <x:v>В комплекте</x:v>
      </x:c>
      <x:c r="M762" s="11" t="str"/>
      <x:c r="N762" s="11" t="str">
        <x:v>Включено в цену основного комплекта. Доплата $0.</x:v>
      </x:c>
      <x:c r="O762" s="11" t="str">
        <x:f>IF(C762="Опционально","Вне итога",IF(AND(ISNUMBER(F762),ISNUMBER(H762),ISNUMBER(I762),F762&gt;0,H762&gt;=0,I762&gt;=H762),"Цена учтена","Уточнить цену/количество"))</x:f>
        <x:v>Цена учтена</x:v>
      </x:c>
      <x:c r="P762" s="10"/>
      <x:c r="Q762" s="18" t="str">
        <x:v>NVIDIA: комплект DGX H100/H200</x:v>
      </x:c>
      <x:c r="R762" s="18" t="str">
        <x:v>https://docs.nvidia.com/dgx/dgxh100-user-guide/introduction-to-dgxh100.html</x:v>
      </x:c>
    </x:row>
    <x:row r="763" ht="44" customHeight="1">
      <x:c r="A763" s="10" t="str">
        <x:v>B1.2</x:v>
      </x:c>
      <x:c r="B763" s="10" t="str">
        <x:v>B1</x:v>
      </x:c>
      <x:c r="C763" s="11" t="str">
        <x:v>Оборудование</x:v>
      </x:c>
      <x:c r="D763" s="11" t="str">
        <x:v>Сетевая часть для обмена</x:v>
      </x:c>
      <x:c r="E763" s="11" t="str">
        <x:v>8×ConnectX-7 на узел. Разъёмы по DGX</x:v>
      </x:c>
      <x:c r="F763" s="14" t="n">
        <x:v>8</x:v>
      </x:c>
      <x:c r="G763" s="3" t="str">
        <x:v>порт</x:v>
      </x:c>
      <x:c r="H763" s="21" t="n">
        <x:v>0</x:v>
      </x:c>
      <x:c r="I763" s="21" t="n">
        <x:v>0</x:v>
      </x:c>
      <x:c r="J763" s="16" t="n">
        <x:f>IF(AND(ISNUMBER(F763),ISNUMBER(H763)),F763*H763,"")</x:f>
        <x:v>0</x:v>
      </x:c>
      <x:c r="K763" s="16" t="n">
        <x:f>IF(AND(ISNUMBER(F763),ISNUMBER(I763)),F763*I763,"")</x:f>
        <x:v>0</x:v>
      </x:c>
      <x:c r="L763" s="11" t="str">
        <x:v>В комплекте</x:v>
      </x:c>
      <x:c r="M763" s="11" t="str"/>
      <x:c r="N763" s="11" t="str">
        <x:v>Включено в цену основного комплекта. Доплата $0.</x:v>
      </x:c>
      <x:c r="O763" s="11" t="str">
        <x:f>IF(C763="Опционально","Вне итога",IF(AND(ISNUMBER(F763),ISNUMBER(H763),ISNUMBER(I763),F763&gt;0,H763&gt;=0,I763&gt;=H763),"Цена учтена","Уточнить цену/количество"))</x:f>
        <x:v>Цена учтена</x:v>
      </x:c>
      <x:c r="P763" s="10"/>
      <x:c r="Q763" s="18" t="str">
        <x:v>NVIDIA: комплект DGX H100/H200</x:v>
      </x:c>
      <x:c r="R763" s="18" t="str">
        <x:v>https://docs.nvidia.com/dgx/dgxh100-user-guide/introduction-to-dgxh100.html</x:v>
      </x:c>
    </x:row>
    <x:row r="764" ht="44" customHeight="1">
      <x:c r="A764" s="10" t="str">
        <x:v>B1.2</x:v>
      </x:c>
      <x:c r="B764" s="10" t="str">
        <x:v>B1</x:v>
      </x:c>
      <x:c r="C764" s="11" t="str">
        <x:v>Оборудование</x:v>
      </x:c>
      <x:c r="D764" s="11" t="str">
        <x:v>Сеть хранения и управления</x:v>
      </x:c>
      <x:c r="E764" s="11" t="str">
        <x:v>2 dual-port ConnectX-7, 10GbE RJ45 ОС, 1GbE BMC</x:v>
      </x:c>
      <x:c r="F764" s="14" t="n">
        <x:v>1</x:v>
      </x:c>
      <x:c r="G764" s="3" t="str">
        <x:v>к-т</x:v>
      </x:c>
      <x:c r="H764" s="21" t="n">
        <x:v>0</x:v>
      </x:c>
      <x:c r="I764" s="21" t="n">
        <x:v>0</x:v>
      </x:c>
      <x:c r="J764" s="16" t="n">
        <x:f>IF(AND(ISNUMBER(F764),ISNUMBER(H764)),F764*H764,"")</x:f>
        <x:v>0</x:v>
      </x:c>
      <x:c r="K764" s="16" t="n">
        <x:f>IF(AND(ISNUMBER(F764),ISNUMBER(I764)),F764*I764,"")</x:f>
        <x:v>0</x:v>
      </x:c>
      <x:c r="L764" s="11" t="str">
        <x:v>В комплекте</x:v>
      </x:c>
      <x:c r="M764" s="11" t="str"/>
      <x:c r="N764" s="11" t="str">
        <x:v>Включено в цену основного комплекта. Доплата $0.</x:v>
      </x:c>
      <x:c r="O764" s="11" t="str">
        <x:f>IF(C764="Опционально","Вне итога",IF(AND(ISNUMBER(F764),ISNUMBER(H764),ISNUMBER(I764),F764&gt;0,H764&gt;=0,I764&gt;=H764),"Цена учтена","Уточнить цену/количество"))</x:f>
        <x:v>Цена учтена</x:v>
      </x:c>
      <x:c r="P764" s="10"/>
      <x:c r="Q764" s="18" t="str">
        <x:v>NVIDIA: комплект DGX H100/H200</x:v>
      </x:c>
      <x:c r="R764" s="18" t="str">
        <x:v>https://docs.nvidia.com/dgx/dgxh100-user-guide/introduction-to-dgxh100.html</x:v>
      </x:c>
    </x:row>
    <x:row r="765" ht="44" customHeight="1">
      <x:c r="A765" s="10" t="str">
        <x:v>B1.2</x:v>
      </x:c>
      <x:c r="B765" s="10" t="str">
        <x:v>B1</x:v>
      </x:c>
      <x:c r="C765" s="11" t="str">
        <x:v>Оборудование</x:v>
      </x:c>
      <x:c r="D765" s="11" t="str">
        <x:v>Блоки питания</x:v>
      </x:c>
      <x:c r="E765" s="11" t="str">
        <x:v>6 OEM блоков на узел</x:v>
      </x:c>
      <x:c r="F765" s="14" t="n">
        <x:v>6</x:v>
      </x:c>
      <x:c r="G765" s="3" t="str">
        <x:v>шт</x:v>
      </x:c>
      <x:c r="H765" s="21" t="n">
        <x:v>0</x:v>
      </x:c>
      <x:c r="I765" s="21" t="n">
        <x:v>0</x:v>
      </x:c>
      <x:c r="J765" s="16" t="n">
        <x:f>IF(AND(ISNUMBER(F765),ISNUMBER(H765)),F765*H765,"")</x:f>
        <x:v>0</x:v>
      </x:c>
      <x:c r="K765" s="16" t="n">
        <x:f>IF(AND(ISNUMBER(F765),ISNUMBER(I765)),F765*I765,"")</x:f>
        <x:v>0</x:v>
      </x:c>
      <x:c r="L765" s="11" t="str">
        <x:v>В комплекте</x:v>
      </x:c>
      <x:c r="M765" s="11" t="str"/>
      <x:c r="N765" s="11" t="str">
        <x:v>Включено в цену основного комплекта. Доплата $0.</x:v>
      </x:c>
      <x:c r="O765" s="11" t="str">
        <x:f>IF(C765="Опционально","Вне итога",IF(AND(ISNUMBER(F765),ISNUMBER(H765),ISNUMBER(I765),F765&gt;0,H765&gt;=0,I765&gt;=H765),"Цена учтена","Уточнить цену/количество"))</x:f>
        <x:v>Цена учтена</x:v>
      </x:c>
      <x:c r="P765" s="10"/>
      <x:c r="Q765" s="18" t="str">
        <x:v>NVIDIA: комплект DGX H100/H200</x:v>
      </x:c>
      <x:c r="R765" s="18" t="str">
        <x:v>https://docs.nvidia.com/dgx/dgxh100-user-guide/introduction-to-dgxh100.html</x:v>
      </x:c>
    </x:row>
    <x:row r="766" ht="44" customHeight="1">
      <x:c r="A766" s="10" t="str">
        <x:v>B1.2</x:v>
      </x:c>
      <x:c r="B766" s="10" t="str">
        <x:v>B1</x:v>
      </x:c>
      <x:c r="C766" s="11" t="str">
        <x:v>Оборудование</x:v>
      </x:c>
      <x:c r="D766" s="11" t="str">
        <x:v>Шнуры питания сервера</x:v>
      </x:c>
      <x:c r="E766" s="11" t="str">
        <x:v>6 OEM фиксируемых шнуров на узел, согласовать с PDU</x:v>
      </x:c>
      <x:c r="F766" s="14" t="n">
        <x:v>6</x:v>
      </x:c>
      <x:c r="G766" s="3" t="str">
        <x:v>шт</x:v>
      </x:c>
      <x:c r="H766" s="21" t="n">
        <x:v>0</x:v>
      </x:c>
      <x:c r="I766" s="21" t="n">
        <x:v>0</x:v>
      </x:c>
      <x:c r="J766" s="16" t="n">
        <x:f>IF(AND(ISNUMBER(F766),ISNUMBER(H766)),F766*H766,"")</x:f>
        <x:v>0</x:v>
      </x:c>
      <x:c r="K766" s="16" t="n">
        <x:f>IF(AND(ISNUMBER(F766),ISNUMBER(I766)),F766*I766,"")</x:f>
        <x:v>0</x:v>
      </x:c>
      <x:c r="L766" s="11" t="str">
        <x:v>В комплекте</x:v>
      </x:c>
      <x:c r="M766" s="11" t="str">
        <x:v>Производитель комплектует шнуры. Внешние розетки/PDU посчитаны отдельно.</x:v>
      </x:c>
      <x:c r="N766" s="11" t="str">
        <x:v>Включено в цену основного комплекта. Доплата $0.</x:v>
      </x:c>
      <x:c r="O766" s="11" t="str">
        <x:f>IF(C766="Опционально","Вне итога",IF(AND(ISNUMBER(F766),ISNUMBER(H766),ISNUMBER(I766),F766&gt;0,H766&gt;=0,I766&gt;=H766),"Цена учтена","Уточнить цену/количество"))</x:f>
        <x:v>Цена учтена</x:v>
      </x:c>
      <x:c r="P766" s="10"/>
      <x:c r="Q766" s="18" t="str">
        <x:v>NVIDIA: комплект DGX H100/H200</x:v>
      </x:c>
      <x:c r="R766" s="18" t="str">
        <x:v>https://docs.nvidia.com/dgx/dgxh100-user-guide/introduction-to-dgxh100.html</x:v>
      </x:c>
    </x:row>
    <x:row r="767" ht="44" customHeight="1">
      <x:c r="A767" s="10" t="str">
        <x:v>B1.2</x:v>
      </x:c>
      <x:c r="B767" s="10" t="str">
        <x:v>B1</x:v>
      </x:c>
      <x:c r="C767" s="11" t="str">
        <x:v>Оборудование</x:v>
      </x:c>
      <x:c r="D767" s="11" t="str">
        <x:v>Корпус, охлаждение и крепление</x:v>
      </x:c>
      <x:c r="E767" s="11" t="str">
        <x:v>8U, вентиляторы, радиаторы, OEM рельсы</x:v>
      </x:c>
      <x:c r="F767" s="14" t="n">
        <x:v>1</x:v>
      </x:c>
      <x:c r="G767" s="3" t="str">
        <x:v>к-т</x:v>
      </x:c>
      <x:c r="H767" s="21" t="n">
        <x:v>0</x:v>
      </x:c>
      <x:c r="I767" s="21" t="n">
        <x:v>0</x:v>
      </x:c>
      <x:c r="J767" s="16" t="n">
        <x:f>IF(AND(ISNUMBER(F767),ISNUMBER(H767)),F767*H767,"")</x:f>
        <x:v>0</x:v>
      </x:c>
      <x:c r="K767" s="16" t="n">
        <x:f>IF(AND(ISNUMBER(F767),ISNUMBER(I767)),F767*I767,"")</x:f>
        <x:v>0</x:v>
      </x:c>
      <x:c r="L767" s="11" t="str">
        <x:v>В комплекте</x:v>
      </x:c>
      <x:c r="M767" s="11" t="str"/>
      <x:c r="N767" s="11" t="str">
        <x:v>Включено в цену основного комплекта. Доплата $0.</x:v>
      </x:c>
      <x:c r="O767" s="11" t="str">
        <x:f>IF(C767="Опционально","Вне итога",IF(AND(ISNUMBER(F767),ISNUMBER(H767),ISNUMBER(I767),F767&gt;0,H767&gt;=0,I767&gt;=H767),"Цена учтена","Уточнить цену/количество"))</x:f>
        <x:v>Цена учтена</x:v>
      </x:c>
      <x:c r="P767" s="10"/>
      <x:c r="Q767" s="18" t="str">
        <x:v>NVIDIA: комплект DGX H100/H200</x:v>
      </x:c>
      <x:c r="R767" s="18" t="str">
        <x:v>https://docs.nvidia.com/dgx/dgxh100-user-guide/introduction-to-dgxh100.html</x:v>
      </x:c>
    </x:row>
    <x:row r="768" ht="44" customHeight="1">
      <x:c r="A768" s="10" t="str">
        <x:v>B1.2</x:v>
      </x:c>
      <x:c r="B768" s="10" t="str">
        <x:v>B1</x:v>
      </x:c>
      <x:c r="C768" s="11" t="str">
        <x:v>Оборудование</x:v>
      </x:c>
      <x:c r="D768" s="11" t="str">
        <x:v>Гарантия базового комплекта</x:v>
      </x:c>
      <x:c r="E768" s="11" t="str">
        <x:v>Срок, выездной ремонт и регион уточнить в заказе</x:v>
      </x:c>
      <x:c r="F768" s="14" t="n">
        <x:v>1</x:v>
      </x:c>
      <x:c r="G768" s="3" t="str">
        <x:v>к-т</x:v>
      </x:c>
      <x:c r="H768" s="21" t="n">
        <x:v>0</x:v>
      </x:c>
      <x:c r="I768" s="21" t="n">
        <x:v>0</x:v>
      </x:c>
      <x:c r="J768" s="16" t="n">
        <x:f>IF(AND(ISNUMBER(F768),ISNUMBER(H768)),F768*H768,"")</x:f>
        <x:v>0</x:v>
      </x:c>
      <x:c r="K768" s="16" t="n">
        <x:f>IF(AND(ISNUMBER(F768),ISNUMBER(I768)),F768*I768,"")</x:f>
        <x:v>0</x:v>
      </x:c>
      <x:c r="L768" s="11" t="str">
        <x:v>В комплекте</x:v>
      </x:c>
      <x:c r="M768" s="11" t="str">
        <x:v>Проверить наличие гарантии в итоговой цене. Продление отдельно не рассчитано.</x:v>
      </x:c>
      <x:c r="N768" s="11" t="str">
        <x:v>Включено в цену основного комплекта. Доплата $0.</x:v>
      </x:c>
      <x:c r="O768" s="11" t="str">
        <x:f>IF(C768="Опционально","Вне итога",IF(AND(ISNUMBER(F768),ISNUMBER(H768),ISNUMBER(I768),F768&gt;0,H768&gt;=0,I768&gt;=H768),"Цена учтена","Уточнить цену/количество"))</x:f>
        <x:v>Цена учтена</x:v>
      </x:c>
      <x:c r="P768" s="10"/>
      <x:c r="Q768" s="18" t="str">
        <x:v>NVIDIA: комплект DGX H100/H200</x:v>
      </x:c>
      <x:c r="R768" s="18" t="str">
        <x:v>https://docs.nvidia.com/dgx/dgxh100-user-guide/introduction-to-dgxh100.html</x:v>
      </x:c>
    </x:row>
    <x:row r="769" ht="44" customHeight="1">
      <x:c r="A769" s="10" t="str">
        <x:v>B1.2</x:v>
      </x:c>
      <x:c r="B769" s="10" t="str">
        <x:v>B1</x:v>
      </x:c>
      <x:c r="C769" s="11" t="str">
        <x:v>Оборудование</x:v>
      </x:c>
      <x:c r="D769" s="11" t="str">
        <x:v>Коммутатор обычной сети</x:v>
      </x:c>
      <x:c r="E769" s="11" t="str">
        <x:v>8×RJ45 1/2.5/5/10GbE, управляемый. При &gt;6 узлах: 24 порта</x:v>
      </x:c>
      <x:c r="F769" s="14" t="n">
        <x:v>1</x:v>
      </x:c>
      <x:c r="G769" s="3" t="str">
        <x:v>шт</x:v>
      </x:c>
      <x:c r="H769" s="15" t="n">
        <x:v>650</x:v>
      </x:c>
      <x:c r="I769" s="15" t="n">
        <x:v>1600</x:v>
      </x:c>
      <x:c r="J769" s="16" t="n">
        <x:f>IF(AND(ISNUMBER(F769),ISNUMBER(H769)),F769*H769,"")</x:f>
        <x:v>650</x:v>
      </x:c>
      <x:c r="K769" s="16" t="n">
        <x:f>IF(AND(ISNUMBER(F769),ISNUMBER(I769)),F769*I769,"")</x:f>
        <x:v>1600</x:v>
      </x:c>
      <x:c r="L769" s="11" t="str">
        <x:v>Купить</x:v>
      </x:c>
      <x:c r="M769" s="11" t="str">
        <x:v>Управление, загрузка файлов, резервные копии. Использовать Ethernet ОС, а не BMC.</x:v>
      </x:c>
      <x:c r="N769" s="11" t="str">
        <x:v>Бюджетная оценка на 03.10.2026. Источник подтверждает характеристики, а не цену.</x:v>
      </x:c>
      <x:c r="O769" s="11" t="str">
        <x:f>IF(C769="Опционально","Вне итога",IF(AND(ISNUMBER(F769),ISNUMBER(H769),ISNUMBER(I769),F769&gt;0,H769&gt;=0,I769&gt;=H769),"Цена учтена","Уточнить цену/количество"))</x:f>
        <x:v>Цена учтена</x:v>
      </x:c>
      <x:c r="P769" s="10"/>
      <x:c r="Q769" s="18" t="str">
        <x:v>Бюджетная оценка автора</x:v>
      </x:c>
      <x:c r="R769" s="18" t="str"/>
    </x:row>
    <x:row r="770" ht="44" customHeight="1">
      <x:c r="A770" s="10" t="str">
        <x:v>B1.2</x:v>
      </x:c>
      <x:c r="B770" s="10" t="str">
        <x:v>B1</x:v>
      </x:c>
      <x:c r="C770" s="11" t="str">
        <x:v>Оборудование</x:v>
      </x:c>
      <x:c r="D770" s="11" t="str">
        <x:v>Сетевой шлюз</x:v>
      </x:c>
      <x:c r="E770" s="11" t="str">
        <x:v>Проводной маршрутизатор с межсетевым экраном, ≥1GbE</x:v>
      </x:c>
      <x:c r="F770" s="14" t="n">
        <x:v>1</x:v>
      </x:c>
      <x:c r="G770" s="3" t="str">
        <x:v>шт</x:v>
      </x:c>
      <x:c r="H770" s="15" t="n">
        <x:v>150</x:v>
      </x:c>
      <x:c r="I770" s="15" t="n">
        <x:v>500</x:v>
      </x:c>
      <x:c r="J770" s="16" t="n">
        <x:f>IF(AND(ISNUMBER(F770),ISNUMBER(H770)),F770*H770,"")</x:f>
        <x:v>150</x:v>
      </x:c>
      <x:c r="K770" s="16" t="n">
        <x:f>IF(AND(ISNUMBER(F770),ISNUMBER(I770)),F770*I770,"")</x:f>
        <x:v>500</x:v>
      </x:c>
      <x:c r="L770" s="11" t="str">
        <x:v>Купить</x:v>
      </x:c>
      <x:c r="M770" s="11" t="str">
        <x:v>Подключение к локальной сети. Плата за связь не включена.</x:v>
      </x:c>
      <x:c r="N770" s="11" t="str">
        <x:v>Бюджетная оценка на 03.10.2026. Источник подтверждает характеристики, а не цену.</x:v>
      </x:c>
      <x:c r="O770" s="11" t="str">
        <x:f>IF(C770="Опционально","Вне итога",IF(AND(ISNUMBER(F770),ISNUMBER(H770),ISNUMBER(I770),F770&gt;0,H770&gt;=0,I770&gt;=H770),"Цена учтена","Уточнить цену/количество"))</x:f>
        <x:v>Цена учтена</x:v>
      </x:c>
      <x:c r="P770" s="10"/>
      <x:c r="Q770" s="18" t="str">
        <x:v>Бюджетная оценка автора</x:v>
      </x:c>
      <x:c r="R770" s="18" t="str"/>
    </x:row>
    <x:row r="771" ht="44" customHeight="1">
      <x:c r="A771" s="10" t="str">
        <x:v>B1.2</x:v>
      </x:c>
      <x:c r="B771" s="10" t="str">
        <x:v>B1</x:v>
      </x:c>
      <x:c r="C771" s="11" t="str">
        <x:v>Оборудование</x:v>
      </x:c>
      <x:c r="D771" s="11" t="str">
        <x:v>Резервное хранилище</x:v>
      </x:c>
      <x:c r="E771" s="11" t="str">
        <x:v>NAS 4 отсека, 10GbE, RAM ≥16GB, диски отдельно</x:v>
      </x:c>
      <x:c r="F771" s="14" t="n">
        <x:v>1</x:v>
      </x:c>
      <x:c r="G771" s="3" t="str">
        <x:v>шт</x:v>
      </x:c>
      <x:c r="H771" s="15" t="n">
        <x:v>1100</x:v>
      </x:c>
      <x:c r="I771" s="15" t="n">
        <x:v>2600</x:v>
      </x:c>
      <x:c r="J771" s="16" t="n">
        <x:f>IF(AND(ISNUMBER(F771),ISNUMBER(H771)),F771*H771,"")</x:f>
        <x:v>1100</x:v>
      </x:c>
      <x:c r="K771" s="16" t="n">
        <x:f>IF(AND(ISNUMBER(F771),ISNUMBER(I771)),F771*I771,"")</x:f>
        <x:v>2600</x:v>
      </x:c>
      <x:c r="L771" s="11" t="str">
        <x:v>Купить</x:v>
      </x:c>
      <x:c r="M771" s="11" t="str">
        <x:v>Копии настроек, данных и контрольных точек. Основной сервер не считается резервной копией.</x:v>
      </x:c>
      <x:c r="N771" s="11" t="str">
        <x:v>Бюджетная оценка на 03.10.2026. Источник подтверждает характеристики, а не цену.</x:v>
      </x:c>
      <x:c r="O771" s="11" t="str">
        <x:f>IF(C771="Опционально","Вне итога",IF(AND(ISNUMBER(F771),ISNUMBER(H771),ISNUMBER(I771),F771&gt;0,H771&gt;=0,I771&gt;=H771),"Цена учтена","Уточнить цену/количество"))</x:f>
        <x:v>Цена учтена</x:v>
      </x:c>
      <x:c r="P771" s="10"/>
      <x:c r="Q771" s="18" t="str">
        <x:v>Бюджетная оценка автора</x:v>
      </x:c>
      <x:c r="R771" s="18" t="str"/>
    </x:row>
    <x:row r="772" ht="44" customHeight="1">
      <x:c r="A772" s="10" t="str">
        <x:v>B1.2</x:v>
      </x:c>
      <x:c r="B772" s="10" t="str">
        <x:v>B1</x:v>
      </x:c>
      <x:c r="C772" s="11" t="str">
        <x:v>Оборудование</x:v>
      </x:c>
      <x:c r="D772" s="11" t="str">
        <x:v>Диски резервного хранилища</x:v>
      </x:c>
      <x:c r="E772" s="11" t="str">
        <x:v>4×12TB NAS/enterprise HDD. RAID6: около 24TB до форматирования</x:v>
      </x:c>
      <x:c r="F772" s="14" t="n">
        <x:v>4</x:v>
      </x:c>
      <x:c r="G772" s="3" t="str">
        <x:v>шт</x:v>
      </x:c>
      <x:c r="H772" s="15" t="n">
        <x:v>250</x:v>
      </x:c>
      <x:c r="I772" s="15" t="n">
        <x:v>430</x:v>
      </x:c>
      <x:c r="J772" s="16" t="n">
        <x:f>IF(AND(ISNUMBER(F772),ISNUMBER(H772)),F772*H772,"")</x:f>
        <x:v>1000</x:v>
      </x:c>
      <x:c r="K772" s="16" t="n">
        <x:f>IF(AND(ISNUMBER(F772),ISNUMBER(I772)),F772*I772,"")</x:f>
        <x:v>1720</x:v>
      </x:c>
      <x:c r="L772" s="11" t="str">
        <x:v>Купить</x:v>
      </x:c>
      <x:c r="M772" s="11" t="str">
        <x:v>Цена каждого диска. Один дополнительный запасной диск указан отдельно.</x:v>
      </x:c>
      <x:c r="N772" s="11" t="str">
        <x:v>Бюджетная оценка на 03.10.2026. Источник подтверждает характеристики, а не цену.</x:v>
      </x:c>
      <x:c r="O772" s="11" t="str">
        <x:f>IF(C772="Опционально","Вне итога",IF(AND(ISNUMBER(F772),ISNUMBER(H772),ISNUMBER(I772),F772&gt;0,H772&gt;=0,I772&gt;=H772),"Цена учтена","Уточнить цену/количество"))</x:f>
        <x:v>Цена учтена</x:v>
      </x:c>
      <x:c r="P772" s="10"/>
      <x:c r="Q772" s="18" t="str">
        <x:v>Бюджетная оценка автора</x:v>
      </x:c>
      <x:c r="R772" s="18" t="str"/>
    </x:row>
    <x:row r="773" ht="44" customHeight="1">
      <x:c r="A773" s="10" t="str">
        <x:v>B1.2</x:v>
      </x:c>
      <x:c r="B773" s="10" t="str">
        <x:v>B1</x:v>
      </x:c>
      <x:c r="C773" s="11" t="str">
        <x:v>Оборудование</x:v>
      </x:c>
      <x:c r="D773" s="11" t="str">
        <x:v>Запасной диск NAS</x:v>
      </x:c>
      <x:c r="E773" s="11" t="str">
        <x:v>12TB той же совместимой серии</x:v>
      </x:c>
      <x:c r="F773" s="14" t="n">
        <x:v>1</x:v>
      </x:c>
      <x:c r="G773" s="3" t="str">
        <x:v>шт</x:v>
      </x:c>
      <x:c r="H773" s="15" t="n">
        <x:v>250</x:v>
      </x:c>
      <x:c r="I773" s="15" t="n">
        <x:v>430</x:v>
      </x:c>
      <x:c r="J773" s="16" t="n">
        <x:f>IF(AND(ISNUMBER(F773),ISNUMBER(H773)),F773*H773,"")</x:f>
        <x:v>250</x:v>
      </x:c>
      <x:c r="K773" s="16" t="n">
        <x:f>IF(AND(ISNUMBER(F773),ISNUMBER(I773)),F773*I773,"")</x:f>
        <x:v>430</x:v>
      </x:c>
      <x:c r="L773" s="11" t="str">
        <x:v>Купить</x:v>
      </x:c>
      <x:c r="M773" s="11" t="str">
        <x:v>Быстрая замена отказавшего диска.</x:v>
      </x:c>
      <x:c r="N773" s="11" t="str">
        <x:v>Бюджетная оценка на 03.10.2026. Источник подтверждает характеристики, а не цену.</x:v>
      </x:c>
      <x:c r="O773" s="11" t="str">
        <x:f>IF(C773="Опционально","Вне итога",IF(AND(ISNUMBER(F773),ISNUMBER(H773),ISNUMBER(I773),F773&gt;0,H773&gt;=0,I773&gt;=H773),"Цена учтена","Уточнить цену/количество"))</x:f>
        <x:v>Цена учтена</x:v>
      </x:c>
      <x:c r="P773" s="10"/>
      <x:c r="Q773" s="18" t="str">
        <x:v>Бюджетная оценка автора</x:v>
      </x:c>
      <x:c r="R773" s="18" t="str"/>
    </x:row>
    <x:row r="774" ht="44" customHeight="1">
      <x:c r="A774" s="10" t="str">
        <x:v>B1.2</x:v>
      </x:c>
      <x:c r="B774" s="10" t="str">
        <x:v>B1</x:v>
      </x:c>
      <x:c r="C774" s="11" t="str">
        <x:v>Оборудование</x:v>
      </x:c>
      <x:c r="D774" s="11" t="str">
        <x:v>Рабочее место администратора</x:v>
      </x:c>
      <x:c r="E774" s="11" t="str">
        <x:v>Мини-ПК 16GB RAM, SSD 512GB, Ethernet</x:v>
      </x:c>
      <x:c r="F774" s="14" t="n">
        <x:v>1</x:v>
      </x:c>
      <x:c r="G774" s="3" t="str">
        <x:v>шт</x:v>
      </x:c>
      <x:c r="H774" s="15" t="n">
        <x:v>400</x:v>
      </x:c>
      <x:c r="I774" s="15" t="n">
        <x:v>800</x:v>
      </x:c>
      <x:c r="J774" s="16" t="n">
        <x:f>IF(AND(ISNUMBER(F774),ISNUMBER(H774)),F774*H774,"")</x:f>
        <x:v>400</x:v>
      </x:c>
      <x:c r="K774" s="16" t="n">
        <x:f>IF(AND(ISNUMBER(F774),ISNUMBER(I774)),F774*I774,"")</x:f>
        <x:v>800</x:v>
      </x:c>
      <x:c r="L774" s="11" t="str">
        <x:v>Купить</x:v>
      </x:c>
      <x:c r="M774" s="11" t="str">
        <x:v>Настройка и управление системой. Для Mac можно использовать один узел вместо отдельного ПК.</x:v>
      </x:c>
      <x:c r="N774" s="11" t="str">
        <x:v>Бюджетная оценка на 03.10.2026. Источник подтверждает характеристики, а не цену.</x:v>
      </x:c>
      <x:c r="O774" s="11" t="str">
        <x:f>IF(C774="Опционально","Вне итога",IF(AND(ISNUMBER(F774),ISNUMBER(H774),ISNUMBER(I774),F774&gt;0,H774&gt;=0,I774&gt;=H774),"Цена учтена","Уточнить цену/количество"))</x:f>
        <x:v>Цена учтена</x:v>
      </x:c>
      <x:c r="P774" s="10"/>
      <x:c r="Q774" s="18" t="str">
        <x:v>Бюджетная оценка автора</x:v>
      </x:c>
      <x:c r="R774" s="18" t="str"/>
    </x:row>
    <x:row r="775" ht="44" customHeight="1">
      <x:c r="A775" s="10" t="str">
        <x:v>B1.2</x:v>
      </x:c>
      <x:c r="B775" s="10" t="str">
        <x:v>B1</x:v>
      </x:c>
      <x:c r="C775" s="11" t="str">
        <x:v>Оборудование</x:v>
      </x:c>
      <x:c r="D775" s="11" t="str">
        <x:v>Монитор</x:v>
      </x:c>
      <x:c r="E775" s="11" t="str">
        <x:v>27 дюймов, HDMI/DisplayPort</x:v>
      </x:c>
      <x:c r="F775" s="14" t="n">
        <x:v>1</x:v>
      </x:c>
      <x:c r="G775" s="3" t="str">
        <x:v>шт</x:v>
      </x:c>
      <x:c r="H775" s="15" t="n">
        <x:v>160</x:v>
      </x:c>
      <x:c r="I775" s="15" t="n">
        <x:v>320</x:v>
      </x:c>
      <x:c r="J775" s="16" t="n">
        <x:f>IF(AND(ISNUMBER(F775),ISNUMBER(H775)),F775*H775,"")</x:f>
        <x:v>160</x:v>
      </x:c>
      <x:c r="K775" s="16" t="n">
        <x:f>IF(AND(ISNUMBER(F775),ISNUMBER(I775)),F775*I775,"")</x:f>
        <x:v>320</x:v>
      </x:c>
      <x:c r="L775" s="11" t="str">
        <x:v>Купить</x:v>
      </x:c>
      <x:c r="M775" s="11" t="str"/>
      <x:c r="N775" s="11" t="str">
        <x:v>Бюджетная оценка на 03.10.2026. Источник подтверждает характеристики, а не цену.</x:v>
      </x:c>
      <x:c r="O775" s="11" t="str">
        <x:f>IF(C775="Опционально","Вне итога",IF(AND(ISNUMBER(F775),ISNUMBER(H775),ISNUMBER(I775),F775&gt;0,H775&gt;=0,I775&gt;=H775),"Цена учтена","Уточнить цену/количество"))</x:f>
        <x:v>Цена учтена</x:v>
      </x:c>
      <x:c r="P775" s="10"/>
      <x:c r="Q775" s="18" t="str">
        <x:v>Бюджетная оценка автора</x:v>
      </x:c>
      <x:c r="R775" s="18" t="str"/>
    </x:row>
    <x:row r="776" ht="44" customHeight="1">
      <x:c r="A776" s="10" t="str">
        <x:v>B1.2</x:v>
      </x:c>
      <x:c r="B776" s="10" t="str">
        <x:v>B1</x:v>
      </x:c>
      <x:c r="C776" s="11" t="str">
        <x:v>Оборудование</x:v>
      </x:c>
      <x:c r="D776" s="11" t="str">
        <x:v>Клавиатура и мышь</x:v>
      </x:c>
      <x:c r="E776" s="11" t="str">
        <x:v>Проводные USB</x:v>
      </x:c>
      <x:c r="F776" s="14" t="n">
        <x:v>1</x:v>
      </x:c>
      <x:c r="G776" s="3" t="str">
        <x:v>к-т</x:v>
      </x:c>
      <x:c r="H776" s="15" t="n">
        <x:v>30</x:v>
      </x:c>
      <x:c r="I776" s="15" t="n">
        <x:v>70</x:v>
      </x:c>
      <x:c r="J776" s="16" t="n">
        <x:f>IF(AND(ISNUMBER(F776),ISNUMBER(H776)),F776*H776,"")</x:f>
        <x:v>30</x:v>
      </x:c>
      <x:c r="K776" s="16" t="n">
        <x:f>IF(AND(ISNUMBER(F776),ISNUMBER(I776)),F776*I776,"")</x:f>
        <x:v>70</x:v>
      </x:c>
      <x:c r="L776" s="11" t="str">
        <x:v>Купить</x:v>
      </x:c>
      <x:c r="M776" s="11" t="str"/>
      <x:c r="N776" s="11" t="str">
        <x:v>Бюджетная оценка на 03.10.2026. Источник подтверждает характеристики, а не цену.</x:v>
      </x:c>
      <x:c r="O776" s="11" t="str">
        <x:f>IF(C776="Опционально","Вне итога",IF(AND(ISNUMBER(F776),ISNUMBER(H776),ISNUMBER(I776),F776&gt;0,H776&gt;=0,I776&gt;=H776),"Цена учтена","Уточнить цену/количество"))</x:f>
        <x:v>Цена учтена</x:v>
      </x:c>
      <x:c r="P776" s="10"/>
      <x:c r="Q776" s="18" t="str">
        <x:v>Бюджетная оценка автора</x:v>
      </x:c>
      <x:c r="R776" s="18" t="str"/>
    </x:row>
    <x:row r="777" ht="44" customHeight="1">
      <x:c r="A777" s="10" t="str">
        <x:v>B1.2</x:v>
      </x:c>
      <x:c r="B777" s="10" t="str">
        <x:v>B1</x:v>
      </x:c>
      <x:c r="C777" s="11" t="str">
        <x:v>Оборудование</x:v>
      </x:c>
      <x:c r="D777" s="11" t="str">
        <x:v>Кабель монитора</x:v>
      </x:c>
      <x:c r="E777" s="11" t="str">
        <x:v>HDMI/DisplayPort 2 м, по разъёму компьютера</x:v>
      </x:c>
      <x:c r="F777" s="14" t="n">
        <x:v>1</x:v>
      </x:c>
      <x:c r="G777" s="3" t="str">
        <x:v>шт</x:v>
      </x:c>
      <x:c r="H777" s="15" t="n">
        <x:v>10</x:v>
      </x:c>
      <x:c r="I777" s="15" t="n">
        <x:v>30</x:v>
      </x:c>
      <x:c r="J777" s="16" t="n">
        <x:f>IF(AND(ISNUMBER(F777),ISNUMBER(H777)),F777*H777,"")</x:f>
        <x:v>10</x:v>
      </x:c>
      <x:c r="K777" s="16" t="n">
        <x:f>IF(AND(ISNUMBER(F777),ISNUMBER(I777)),F777*I777,"")</x:f>
        <x:v>30</x:v>
      </x:c>
      <x:c r="L777" s="11" t="str">
        <x:v>Купить</x:v>
      </x:c>
      <x:c r="M777" s="11" t="str"/>
      <x:c r="N777" s="11" t="str">
        <x:v>Бюджетная оценка на 03.10.2026. Источник подтверждает характеристики, а не цену.</x:v>
      </x:c>
      <x:c r="O777" s="11" t="str">
        <x:f>IF(C777="Опционально","Вне итога",IF(AND(ISNUMBER(F777),ISNUMBER(H777),ISNUMBER(I777),F777&gt;0,H777&gt;=0,I777&gt;=H777),"Цена учтена","Уточнить цену/количество"))</x:f>
        <x:v>Цена учтена</x:v>
      </x:c>
      <x:c r="P777" s="10"/>
      <x:c r="Q777" s="18" t="str">
        <x:v>Бюджетная оценка автора</x:v>
      </x:c>
      <x:c r="R777" s="18" t="str"/>
    </x:row>
    <x:row r="778" ht="44" customHeight="1">
      <x:c r="A778" s="10" t="str">
        <x:v>B1.2</x:v>
      </x:c>
      <x:c r="B778" s="10" t="str">
        <x:v>B1</x:v>
      </x:c>
      <x:c r="C778" s="11" t="str">
        <x:v>Оборудование</x:v>
      </x:c>
      <x:c r="D778" s="11" t="str">
        <x:v>Патч-корды обычной сети</x:v>
      </x:c>
      <x:c r="E778" s="11" t="str">
        <x:v>Cat6A, 2 м, RJ45, заводские</x:v>
      </x:c>
      <x:c r="F778" s="14" t="n">
        <x:v>8</x:v>
      </x:c>
      <x:c r="G778" s="3" t="str">
        <x:v>шт</x:v>
      </x:c>
      <x:c r="H778" s="15" t="n">
        <x:v>8</x:v>
      </x:c>
      <x:c r="I778" s="15" t="n">
        <x:v>20</x:v>
      </x:c>
      <x:c r="J778" s="16" t="n">
        <x:f>IF(AND(ISNUMBER(F778),ISNUMBER(H778)),F778*H778,"")</x:f>
        <x:v>64</x:v>
      </x:c>
      <x:c r="K778" s="16" t="n">
        <x:f>IF(AND(ISNUMBER(F778),ISNUMBER(I778)),F778*I778,"")</x:f>
        <x:v>160</x:v>
      </x:c>
      <x:c r="L778" s="11" t="str">
        <x:v>Купить</x:v>
      </x:c>
      <x:c r="M778" s="11" t="str">
        <x:v>6 рабочих соединений и 2 запасных. Длина 2 м является исходным допущением.</x:v>
      </x:c>
      <x:c r="N778" s="11" t="str">
        <x:v>Бюджетная оценка на 03.10.2026. Источник подтверждает характеристики, а не цену.</x:v>
      </x:c>
      <x:c r="O778" s="11" t="str">
        <x:f>IF(C778="Опционально","Вне итога",IF(AND(ISNUMBER(F778),ISNUMBER(H778),ISNUMBER(I778),F778&gt;0,H778&gt;=0,I778&gt;=H778),"Цена учтена","Уточнить цену/количество"))</x:f>
        <x:v>Цена учтена</x:v>
      </x:c>
      <x:c r="P778" s="10"/>
      <x:c r="Q778" s="18" t="str">
        <x:v>Бюджетная оценка автора</x:v>
      </x:c>
      <x:c r="R778" s="18" t="str"/>
    </x:row>
    <x:row r="779" ht="44" customHeight="1">
      <x:c r="A779" s="10" t="str">
        <x:v>B1.2</x:v>
      </x:c>
      <x:c r="B779" s="10" t="str">
        <x:v>B1</x:v>
      </x:c>
      <x:c r="C779" s="11" t="str">
        <x:v>Оборудование</x:v>
      </x:c>
      <x:c r="D779" s="11" t="str">
        <x:v>USB-накопители для восстановления</x:v>
      </x:c>
      <x:c r="E779" s="11" t="str">
        <x:v>64GB USB 3.x</x:v>
      </x:c>
      <x:c r="F779" s="14" t="n">
        <x:v>2</x:v>
      </x:c>
      <x:c r="G779" s="3" t="str">
        <x:v>шт</x:v>
      </x:c>
      <x:c r="H779" s="15" t="n">
        <x:v>12</x:v>
      </x:c>
      <x:c r="I779" s="15" t="n">
        <x:v>25</x:v>
      </x:c>
      <x:c r="J779" s="16" t="n">
        <x:f>IF(AND(ISNUMBER(F779),ISNUMBER(H779)),F779*H779,"")</x:f>
        <x:v>24</x:v>
      </x:c>
      <x:c r="K779" s="16" t="n">
        <x:f>IF(AND(ISNUMBER(F779),ISNUMBER(I779)),F779*I779,"")</x:f>
        <x:v>50</x:v>
      </x:c>
      <x:c r="L779" s="11" t="str">
        <x:v>Купить</x:v>
      </x:c>
      <x:c r="M779" s="11" t="str">
        <x:v>Установочный носитель и аварийное восстановление. Не место хранения единственной копии данных.</x:v>
      </x:c>
      <x:c r="N779" s="11" t="str">
        <x:v>Бюджетная оценка на 03.10.2026. Источник подтверждает характеристики, а не цену.</x:v>
      </x:c>
      <x:c r="O779" s="11" t="str">
        <x:f>IF(C779="Опционально","Вне итога",IF(AND(ISNUMBER(F779),ISNUMBER(H779),ISNUMBER(I779),F779&gt;0,H779&gt;=0,I779&gt;=H779),"Цена учтена","Уточнить цену/количество"))</x:f>
        <x:v>Цена учтена</x:v>
      </x:c>
      <x:c r="P779" s="10"/>
      <x:c r="Q779" s="18" t="str">
        <x:v>Бюджетная оценка автора</x:v>
      </x:c>
      <x:c r="R779" s="18" t="str"/>
    </x:row>
    <x:row r="780" ht="44" customHeight="1">
      <x:c r="A780" s="10" t="str">
        <x:v>B1.2</x:v>
      </x:c>
      <x:c r="B780" s="10" t="str">
        <x:v>B1</x:v>
      </x:c>
      <x:c r="C780" s="11" t="str">
        <x:v>Помещение</x:v>
      </x:c>
      <x:c r="D780" s="11" t="str">
        <x:v>Обследование и проект</x:v>
      </x:c>
      <x:c r="E780" s="11" t="str">
        <x:v>Электрик, специалист по охлаждению, проверка несущей способности пола</x:v>
      </x:c>
      <x:c r="F780" s="14" t="n">
        <x:v>1</x:v>
      </x:c>
      <x:c r="G780" s="3" t="str">
        <x:v>усл</x:v>
      </x:c>
      <x:c r="H780" s="15" t="n">
        <x:v>2000</x:v>
      </x:c>
      <x:c r="I780" s="15" t="n">
        <x:v>8000</x:v>
      </x:c>
      <x:c r="J780" s="16" t="n">
        <x:f>IF(AND(ISNUMBER(F780),ISNUMBER(H780)),F780*H780,"")</x:f>
        <x:v>2000</x:v>
      </x:c>
      <x:c r="K780" s="16" t="n">
        <x:f>IF(AND(ISNUMBER(F780),ISNUMBER(I780)),F780*I780,"")</x:f>
        <x:v>8000</x:v>
      </x:c>
      <x:c r="L780" s="11" t="str">
        <x:v>Купить</x:v>
      </x:c>
      <x:c r="M780" s="11" t="str">
        <x:v>Уточнить вводную мощность, трассы, дверные проёмы, этаж, шум и наружный блок. До закупки кабеля и защиты.</x:v>
      </x:c>
      <x:c r="N780" s="11" t="str">
        <x:v>Бюджетная оценка на 03.10.2026. Источник подтверждает характеристики, а не цену.</x:v>
      </x:c>
      <x:c r="O780" s="11" t="str">
        <x:f>IF(C780="Опционально","Вне итога",IF(AND(ISNUMBER(F780),ISNUMBER(H780),ISNUMBER(I780),F780&gt;0,H780&gt;=0,I780&gt;=H780),"Цена учтена","Уточнить цену/количество"))</x:f>
        <x:v>Цена учтена</x:v>
      </x:c>
      <x:c r="P780" s="10"/>
      <x:c r="Q780" s="18" t="str">
        <x:v>Бюджетная оценка автора</x:v>
      </x:c>
      <x:c r="R780" s="18" t="str"/>
    </x:row>
    <x:row r="781" ht="44" customHeight="1">
      <x:c r="A781" s="10" t="str">
        <x:v>B1.2</x:v>
      </x:c>
      <x:c r="B781" s="10" t="str">
        <x:v>B1</x:v>
      </x:c>
      <x:c r="C781" s="11" t="str">
        <x:v>Помещение</x:v>
      </x:c>
      <x:c r="D781" s="11" t="str">
        <x:v>Подготовка поверхностей</x:v>
      </x:c>
      <x:c r="E781" s="11" t="str">
        <x:v>Обеспыливание, герметизация щелей, ремонт покрытия существующей комнаты</x:v>
      </x:c>
      <x:c r="F781" s="14" t="n">
        <x:v>20</x:v>
      </x:c>
      <x:c r="G781" s="3" t="str">
        <x:v>м²</x:v>
      </x:c>
      <x:c r="H781" s="15" t="n">
        <x:v>30</x:v>
      </x:c>
      <x:c r="I781" s="15" t="n">
        <x:v>80</x:v>
      </x:c>
      <x:c r="J781" s="16" t="n">
        <x:f>IF(AND(ISNUMBER(F781),ISNUMBER(H781)),F781*H781,"")</x:f>
        <x:v>600</x:v>
      </x:c>
      <x:c r="K781" s="16" t="n">
        <x:f>IF(AND(ISNUMBER(F781),ISNUMBER(I781)),F781*I781,"")</x:f>
        <x:v>1600</x:v>
      </x:c>
      <x:c r="L781" s="11" t="str">
        <x:v>Купить</x:v>
      </x:c>
      <x:c r="M781" s="11" t="str">
        <x:v>Исходно помещение с готовыми стенами и крышей. Строительство здания не рассчитано.</x:v>
      </x:c>
      <x:c r="N781" s="11" t="str">
        <x:v>Бюджетная оценка на 03.10.2026. Источник подтверждает характеристики, а не цену.</x:v>
      </x:c>
      <x:c r="O781" s="11" t="str">
        <x:f>IF(C781="Опционально","Вне итога",IF(AND(ISNUMBER(F781),ISNUMBER(H781),ISNUMBER(I781),F781&gt;0,H781&gt;=0,I781&gt;=H781),"Цена учтена","Уточнить цену/количество"))</x:f>
        <x:v>Цена учтена</x:v>
      </x:c>
      <x:c r="P781" s="10"/>
      <x:c r="Q781" s="18" t="str">
        <x:v>Бюджетная оценка автора</x:v>
      </x:c>
      <x:c r="R781" s="18" t="str"/>
    </x:row>
    <x:row r="782" ht="44" customHeight="1">
      <x:c r="A782" s="10" t="str">
        <x:v>B1.2</x:v>
      </x:c>
      <x:c r="B782" s="10" t="str">
        <x:v>B1</x:v>
      </x:c>
      <x:c r="C782" s="11" t="str">
        <x:v>Помещение</x:v>
      </x:c>
      <x:c r="D782" s="11" t="str">
        <x:v>Усиление пола и перемещение тяжёлого оборудования</x:v>
      </x:c>
      <x:c r="E782" s="11" t="str">
        <x:v>Работы по результатам обследования, бюджетный резерв</x:v>
      </x:c>
      <x:c r="F782" s="14" t="n">
        <x:v>1</x:v>
      </x:c>
      <x:c r="G782" s="3" t="str">
        <x:v>резерв</x:v>
      </x:c>
      <x:c r="H782" s="15" t="n">
        <x:v>0</x:v>
      </x:c>
      <x:c r="I782" s="15" t="n">
        <x:v>15000</x:v>
      </x:c>
      <x:c r="J782" s="16" t="n">
        <x:f>IF(AND(ISNUMBER(F782),ISNUMBER(H782)),F782*H782,"")</x:f>
        <x:v>0</x:v>
      </x:c>
      <x:c r="K782" s="16" t="n">
        <x:f>IF(AND(ISNUMBER(F782),ISNUMBER(I782)),F782*I782,"")</x:f>
        <x:v>15000</x:v>
      </x:c>
      <x:c r="L782" s="11" t="str">
        <x:v>Резерв</x:v>
      </x:c>
      <x:c r="M782" s="11" t="str">
        <x:v>Может не понадобиться. Для тяжёлых стоек нагрузку подтверждает инженер, цену даёт подрядчик.</x:v>
      </x:c>
      <x:c r="N782" s="11" t="str">
        <x:v>Бюджетная оценка на 03.10.2026. Источник подтверждает характеристики, а не цену.</x:v>
      </x:c>
      <x:c r="O782" s="11" t="str">
        <x:f>IF(C782="Опционально","Вне итога",IF(AND(ISNUMBER(F782),ISNUMBER(H782),ISNUMBER(I782),F782&gt;0,H782&gt;=0,I782&gt;=H782),"Цена учтена","Уточнить цену/количество"))</x:f>
        <x:v>Цена учтена</x:v>
      </x:c>
      <x:c r="P782" s="10"/>
      <x:c r="Q782" s="18" t="str">
        <x:v>Бюджетная оценка автора</x:v>
      </x:c>
      <x:c r="R782" s="18" t="str"/>
    </x:row>
    <x:row r="783" ht="44" customHeight="1">
      <x:c r="A783" s="10" t="str">
        <x:v>B1.2</x:v>
      </x:c>
      <x:c r="B783" s="10" t="str">
        <x:v>B1</x:v>
      </x:c>
      <x:c r="C783" s="11" t="str">
        <x:v>Помещение</x:v>
      </x:c>
      <x:c r="D783" s="11" t="str">
        <x:v>Серверная стойка</x:v>
      </x:c>
      <x:c r="E783" s="11" t="str">
        <x:v>42U, ширина 800 мм, глубина 1200–1400 мм, нагрузка ≥1500 кг</x:v>
      </x:c>
      <x:c r="F783" s="14" t="n">
        <x:v>1</x:v>
      </x:c>
      <x:c r="G783" s="3" t="str">
        <x:v>шт</x:v>
      </x:c>
      <x:c r="H783" s="15" t="n">
        <x:v>1500</x:v>
      </x:c>
      <x:c r="I783" s="15" t="n">
        <x:v>3500</x:v>
      </x:c>
      <x:c r="J783" s="16" t="n">
        <x:f>IF(AND(ISNUMBER(F783),ISNUMBER(H783)),F783*H783,"")</x:f>
        <x:v>1500</x:v>
      </x:c>
      <x:c r="K783" s="16" t="n">
        <x:f>IF(AND(ISNUMBER(F783),ISNUMBER(I783)),F783*I783,"")</x:f>
        <x:v>3500</x:v>
      </x:c>
      <x:c r="L783" s="11" t="str">
        <x:v>Купить</x:v>
      </x:c>
      <x:c r="M783" s="11" t="str">
        <x:v>Проверить длину рельсов, пространство сзади и массу заполненной стойки.</x:v>
      </x:c>
      <x:c r="N783" s="11" t="str">
        <x:v>Бюджетная оценка на 03.10.2026. Источник подтверждает характеристики, а не цену.</x:v>
      </x:c>
      <x:c r="O783" s="11" t="str">
        <x:f>IF(C783="Опционально","Вне итога",IF(AND(ISNUMBER(F783),ISNUMBER(H783),ISNUMBER(I783),F783&gt;0,H783&gt;=0,I783&gt;=H783),"Цена учтена","Уточнить цену/количество"))</x:f>
        <x:v>Цена учтена</x:v>
      </x:c>
      <x:c r="P783" s="10"/>
      <x:c r="Q783" s="18" t="str">
        <x:v>Бюджетная оценка автора</x:v>
      </x:c>
      <x:c r="R783" s="18" t="str"/>
    </x:row>
    <x:row r="784" ht="44" customHeight="1">
      <x:c r="A784" s="10" t="str">
        <x:v>B1.2</x:v>
      </x:c>
      <x:c r="B784" s="10" t="str">
        <x:v>B1</x:v>
      </x:c>
      <x:c r="C784" s="11" t="str">
        <x:v>Помещение</x:v>
      </x:c>
      <x:c r="D784" s="11" t="str">
        <x:v>Полка для NAS и сетевого оборудования</x:v>
      </x:c>
      <x:c r="E784" s="11" t="str">
        <x:v>19 дюймов, усиленная</x:v>
      </x:c>
      <x:c r="F784" s="14" t="n">
        <x:v>2</x:v>
      </x:c>
      <x:c r="G784" s="3" t="str">
        <x:v>шт</x:v>
      </x:c>
      <x:c r="H784" s="15" t="n">
        <x:v>70</x:v>
      </x:c>
      <x:c r="I784" s="15" t="n">
        <x:v>160</x:v>
      </x:c>
      <x:c r="J784" s="16" t="n">
        <x:f>IF(AND(ISNUMBER(F784),ISNUMBER(H784)),F784*H784,"")</x:f>
        <x:v>140</x:v>
      </x:c>
      <x:c r="K784" s="16" t="n">
        <x:f>IF(AND(ISNUMBER(F784),ISNUMBER(I784)),F784*I784,"")</x:f>
        <x:v>320</x:v>
      </x:c>
      <x:c r="L784" s="11" t="str">
        <x:v>Купить</x:v>
      </x:c>
      <x:c r="M784" s="11" t="str"/>
      <x:c r="N784" s="11" t="str">
        <x:v>Бюджетная оценка на 03.10.2026. Источник подтверждает характеристики, а не цену.</x:v>
      </x:c>
      <x:c r="O784" s="11" t="str">
        <x:f>IF(C784="Опционально","Вне итога",IF(AND(ISNUMBER(F784),ISNUMBER(H784),ISNUMBER(I784),F784&gt;0,H784&gt;=0,I784&gt;=H784),"Цена учтена","Уточнить цену/количество"))</x:f>
        <x:v>Цена учтена</x:v>
      </x:c>
      <x:c r="P784" s="10"/>
      <x:c r="Q784" s="18" t="str">
        <x:v>Бюджетная оценка автора</x:v>
      </x:c>
      <x:c r="R784" s="18" t="str"/>
    </x:row>
    <x:row r="785" ht="44" customHeight="1">
      <x:c r="A785" s="10" t="str">
        <x:v>B1.2</x:v>
      </x:c>
      <x:c r="B785" s="10" t="str">
        <x:v>B1</x:v>
      </x:c>
      <x:c r="C785" s="11" t="str">
        <x:v>Помещение</x:v>
      </x:c>
      <x:c r="D785" s="11" t="str">
        <x:v>Закрытие пустых мест и организация кабелей</x:v>
      </x:c>
      <x:c r="E785" s="11" t="str">
        <x:v>Заглушки U, вертикальный и горизонтальный органайзеры, крепёж M6</x:v>
      </x:c>
      <x:c r="F785" s="14" t="n">
        <x:v>1</x:v>
      </x:c>
      <x:c r="G785" s="3" t="str">
        <x:v>к-т</x:v>
      </x:c>
      <x:c r="H785" s="15" t="n">
        <x:v>160</x:v>
      </x:c>
      <x:c r="I785" s="15" t="n">
        <x:v>400</x:v>
      </x:c>
      <x:c r="J785" s="16" t="n">
        <x:f>IF(AND(ISNUMBER(F785),ISNUMBER(H785)),F785*H785,"")</x:f>
        <x:v>160</x:v>
      </x:c>
      <x:c r="K785" s="16" t="n">
        <x:f>IF(AND(ISNUMBER(F785),ISNUMBER(I785)),F785*I785,"")</x:f>
        <x:v>400</x:v>
      </x:c>
      <x:c r="L785" s="11" t="str">
        <x:v>Купить</x:v>
      </x:c>
      <x:c r="M785" s="11" t="str">
        <x:v>Предотвращение возврата горячего воздуха и удобное обслуживание. Рельсы серверов считаются в серверном комплекте.</x:v>
      </x:c>
      <x:c r="N785" s="11" t="str">
        <x:v>Бюджетная оценка на 03.10.2026. Источник подтверждает характеристики, а не цену.</x:v>
      </x:c>
      <x:c r="O785" s="11" t="str">
        <x:f>IF(C785="Опционально","Вне итога",IF(AND(ISNUMBER(F785),ISNUMBER(H785),ISNUMBER(I785),F785&gt;0,H785&gt;=0,I785&gt;=H785),"Цена учтена","Уточнить цену/количество"))</x:f>
        <x:v>Цена учтена</x:v>
      </x:c>
      <x:c r="P785" s="10"/>
      <x:c r="Q785" s="18" t="str">
        <x:v>Бюджетная оценка автора</x:v>
      </x:c>
      <x:c r="R785" s="18" t="str"/>
    </x:row>
    <x:row r="786" ht="44" customHeight="1">
      <x:c r="A786" s="10" t="str">
        <x:v>B1.2</x:v>
      </x:c>
      <x:c r="B786" s="10" t="str">
        <x:v>B1</x:v>
      </x:c>
      <x:c r="C786" s="11" t="str">
        <x:v>Помещение</x:v>
      </x:c>
      <x:c r="D786" s="11" t="str">
        <x:v>Заземление стоек</x:v>
      </x:c>
      <x:c r="E786" s="11" t="str">
        <x:v>Шина, перемычки, наконечники</x:v>
      </x:c>
      <x:c r="F786" s="14" t="n">
        <x:v>1</x:v>
      </x:c>
      <x:c r="G786" s="3" t="str">
        <x:v>к-т</x:v>
      </x:c>
      <x:c r="H786" s="15" t="n">
        <x:v>80</x:v>
      </x:c>
      <x:c r="I786" s="15" t="n">
        <x:v>220</x:v>
      </x:c>
      <x:c r="J786" s="16" t="n">
        <x:f>IF(AND(ISNUMBER(F786),ISNUMBER(H786)),F786*H786,"")</x:f>
        <x:v>80</x:v>
      </x:c>
      <x:c r="K786" s="16" t="n">
        <x:f>IF(AND(ISNUMBER(F786),ISNUMBER(I786)),F786*I786,"")</x:f>
        <x:v>220</x:v>
      </x:c>
      <x:c r="L786" s="11" t="str">
        <x:v>Купить</x:v>
      </x:c>
      <x:c r="M786" s="11" t="str"/>
      <x:c r="N786" s="11" t="str">
        <x:v>Бюджетная оценка на 03.10.2026. Источник подтверждает характеристики, а не цену.</x:v>
      </x:c>
      <x:c r="O786" s="11" t="str">
        <x:f>IF(C786="Опционально","Вне итога",IF(AND(ISNUMBER(F786),ISNUMBER(H786),ISNUMBER(I786),F786&gt;0,H786&gt;=0,I786&gt;=H786),"Цена учтена","Уточнить цену/количество"))</x:f>
        <x:v>Цена учтена</x:v>
      </x:c>
      <x:c r="P786" s="10"/>
      <x:c r="Q786" s="18" t="str">
        <x:v>Бюджетная оценка автора</x:v>
      </x:c>
      <x:c r="R786" s="18" t="str"/>
    </x:row>
    <x:row r="787" ht="61" customHeight="1">
      <x:c r="A787" s="10" t="str">
        <x:v>B1.2</x:v>
      </x:c>
      <x:c r="B787" s="10" t="str">
        <x:v>B1</x:v>
      </x:c>
      <x:c r="C787" s="11" t="str">
        <x:v>Помещение</x:v>
      </x:c>
      <x:c r="D787" s="11" t="str">
        <x:v>Источник бесперебойного питания</x:v>
      </x:c>
      <x:c r="E787" s="11" t="str">
        <x:v>Онлайн ИБП 20kVA. Активная мощность ≥13.75kW</x:v>
      </x:c>
      <x:c r="F787" s="14" t="n">
        <x:v>1</x:v>
      </x:c>
      <x:c r="G787" s="3" t="str">
        <x:v>шт</x:v>
      </x:c>
      <x:c r="H787" s="15" t="n">
        <x:v>8000</x:v>
      </x:c>
      <x:c r="I787" s="15" t="n">
        <x:v>18000</x:v>
      </x:c>
      <x:c r="J787" s="16" t="n">
        <x:f>IF(AND(ISNUMBER(F787),ISNUMBER(H787)),F787*H787,"")</x:f>
        <x:v>8000</x:v>
      </x:c>
      <x:c r="K787" s="16" t="n">
        <x:f>IF(AND(ISNUMBER(F787),ISNUMBER(I787)),F787*I787,"")</x:f>
        <x:v>18000</x:v>
      </x:c>
      <x:c r="L787" s="11" t="str">
        <x:v>Купить</x:v>
      </x:c>
      <x:c r="M787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787" s="11" t="str">
        <x:v>Бюджетная оценка на 03.10.2026. Источник подтверждает характеристики, а не цену.</x:v>
      </x:c>
      <x:c r="O787" s="11" t="str">
        <x:f>IF(C787="Опционально","Вне итога",IF(AND(ISNUMBER(F787),ISNUMBER(H787),ISNUMBER(I787),F787&gt;0,H787&gt;=0,I787&gt;=H787),"Цена учтена","Уточнить цену/количество"))</x:f>
        <x:v>Цена учтена</x:v>
      </x:c>
      <x:c r="P787" s="10"/>
      <x:c r="Q787" s="18" t="str">
        <x:v>Schneider: Easy UPS 3S Pro, 400 В</x:v>
      </x:c>
      <x:c r="R787" s="18" t="str">
        <x:v>https://www.productinfo.schneider-electric.com/easyups3s_pro_iec/990-66229-easy-ups-3s-pro-for-external-batteries-installation/English/990-66229B_EN.pdf</x:v>
      </x:c>
    </x:row>
    <x:row r="788" ht="61" customHeight="1">
      <x:c r="A788" s="10" t="str">
        <x:v>B1.2</x:v>
      </x:c>
      <x:c r="B788" s="10" t="str">
        <x:v>B1</x:v>
      </x:c>
      <x:c r="C788" s="11" t="str">
        <x:v>Помещение</x:v>
      </x:c>
      <x:c r="D788" s="11" t="str">
        <x:v>Батареи и шкаф батарей</x:v>
      </x:c>
      <x:c r="E788" s="11" t="str">
        <x:v>Внешний комплект, 5–10 минут при нагрузке 11kW</x:v>
      </x:c>
      <x:c r="F788" s="14" t="n">
        <x:v>1</x:v>
      </x:c>
      <x:c r="G788" s="3" t="str">
        <x:v>к-т</x:v>
      </x:c>
      <x:c r="H788" s="15" t="n">
        <x:v>3850</x:v>
      </x:c>
      <x:c r="I788" s="15" t="n">
        <x:v>9350</x:v>
      </x:c>
      <x:c r="J788" s="16" t="n">
        <x:f>IF(AND(ISNUMBER(F788),ISNUMBER(H788)),F788*H788,"")</x:f>
        <x:v>3850</x:v>
      </x:c>
      <x:c r="K788" s="16" t="n">
        <x:f>IF(AND(ISNUMBER(F788),ISNUMBER(I788)),F788*I788,"")</x:f>
        <x:v>9350</x:v>
      </x:c>
      <x:c r="L788" s="11" t="str">
        <x:v>Купить</x:v>
      </x:c>
      <x:c r="M788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788" s="11" t="str">
        <x:v>Бюджетная оценка на 03.10.2026. Источник подтверждает характеристики, а не цену.</x:v>
      </x:c>
      <x:c r="O788" s="11" t="str">
        <x:f>IF(C788="Опционально","Вне итога",IF(AND(ISNUMBER(F788),ISNUMBER(H788),ISNUMBER(I788),F788&gt;0,H788&gt;=0,I788&gt;=H788),"Цена учтена","Уточнить цену/количество"))</x:f>
        <x:v>Цена учтена</x:v>
      </x:c>
      <x:c r="P788" s="10"/>
      <x:c r="Q788" s="18" t="str">
        <x:v>Бюджетная оценка автора</x:v>
      </x:c>
      <x:c r="R788" s="18" t="str"/>
    </x:row>
    <x:row r="789" ht="44" customHeight="1">
      <x:c r="A789" s="10" t="str">
        <x:v>B1.2</x:v>
      </x:c>
      <x:c r="B789" s="10" t="str">
        <x:v>B1</x:v>
      </x:c>
      <x:c r="C789" s="11" t="str">
        <x:v>Помещение</x:v>
      </x:c>
      <x:c r="D789" s="11" t="str">
        <x:v>Сервисный обход ИБП</x:v>
      </x:c>
      <x:c r="E789" s="11" t="str">
        <x:v>Внешний maintenance bypass и кабели подключения</x:v>
      </x:c>
      <x:c r="F789" s="14" t="n">
        <x:v>1</x:v>
      </x:c>
      <x:c r="G789" s="3" t="str">
        <x:v>к-т</x:v>
      </x:c>
      <x:c r="H789" s="15" t="n">
        <x:v>1000</x:v>
      </x:c>
      <x:c r="I789" s="15" t="n">
        <x:v>4000</x:v>
      </x:c>
      <x:c r="J789" s="16" t="n">
        <x:f>IF(AND(ISNUMBER(F789),ISNUMBER(H789)),F789*H789,"")</x:f>
        <x:v>1000</x:v>
      </x:c>
      <x:c r="K789" s="16" t="n">
        <x:f>IF(AND(ISNUMBER(F789),ISNUMBER(I789)),F789*I789,"")</x:f>
        <x:v>4000</x:v>
      </x:c>
      <x:c r="L789" s="11" t="str">
        <x:v>Купить</x:v>
      </x:c>
      <x:c r="M789" s="11" t="str">
        <x:v>Позволяет обслуживать ИБП. Тип подключения согласует электрик.</x:v>
      </x:c>
      <x:c r="N789" s="11" t="str">
        <x:v>Бюджетная оценка на 03.10.2026. Источник подтверждает характеристики, а не цену.</x:v>
      </x:c>
      <x:c r="O789" s="11" t="str">
        <x:f>IF(C789="Опционально","Вне итога",IF(AND(ISNUMBER(F789),ISNUMBER(H789),ISNUMBER(I789),F789&gt;0,H789&gt;=0,I789&gt;=H789),"Цена учтена","Уточнить цену/количество"))</x:f>
        <x:v>Цена учтена</x:v>
      </x:c>
      <x:c r="P789" s="10"/>
      <x:c r="Q789" s="18" t="str">
        <x:v>Бюджетная оценка автора</x:v>
      </x:c>
      <x:c r="R789" s="18" t="str"/>
    </x:row>
    <x:row r="790" ht="44" customHeight="1">
      <x:c r="A790" s="10" t="str">
        <x:v>B1.2</x:v>
      </x:c>
      <x:c r="B790" s="10" t="str">
        <x:v>B1</x:v>
      </x:c>
      <x:c r="C790" s="11" t="str">
        <x:v>Помещение</x:v>
      </x:c>
      <x:c r="D790" s="11" t="str">
        <x:v>Распределители питания в стойках</x:v>
      </x:c>
      <x:c r="E790" s="11" t="str">
        <x:v>2 PDU на стойку. Для &gt;8kW: 3-фазные 400V 32/63A, выходы C19 по OEM</x:v>
      </x:c>
      <x:c r="F790" s="14" t="n">
        <x:v>2</x:v>
      </x:c>
      <x:c r="G790" s="3" t="str">
        <x:v>шт</x:v>
      </x:c>
      <x:c r="H790" s="15" t="n">
        <x:v>350</x:v>
      </x:c>
      <x:c r="I790" s="15" t="n">
        <x:v>1500</x:v>
      </x:c>
      <x:c r="J790" s="16" t="n">
        <x:f>IF(AND(ISNUMBER(F790),ISNUMBER(H790)),F790*H790,"")</x:f>
        <x:v>700</x:v>
      </x:c>
      <x:c r="K790" s="16" t="n">
        <x:f>IF(AND(ISNUMBER(F790),ISNUMBER(I790)),F790*I790,"")</x:f>
        <x:v>3000</x:v>
      </x:c>
      <x:c r="L790" s="11" t="str">
        <x:v>Купить</x:v>
      </x:c>
      <x:c r="M790" s="11" t="str">
        <x:v>Число и номинал розеток уточнить по комплекту шнуров. Два PDU от одного ИБП не образуют независимые электровводы.</x:v>
      </x:c>
      <x:c r="N790" s="11" t="str">
        <x:v>Бюджетная оценка на 03.10.2026. Источник подтверждает характеристики, а не цену.</x:v>
      </x:c>
      <x:c r="O790" s="11" t="str">
        <x:f>IF(C790="Опционально","Вне итога",IF(AND(ISNUMBER(F790),ISNUMBER(H790),ISNUMBER(I790),F790&gt;0,H790&gt;=0,I790&gt;=H790),"Цена учтена","Уточнить цену/количество"))</x:f>
        <x:v>Цена учтена</x:v>
      </x:c>
      <x:c r="P790" s="10"/>
      <x:c r="Q790" s="18" t="str">
        <x:v>Бюджетная оценка автора</x:v>
      </x:c>
      <x:c r="R790" s="18" t="str"/>
    </x:row>
    <x:row r="791" ht="44" customHeight="1">
      <x:c r="A791" s="10" t="str">
        <x:v>B1.2</x:v>
      </x:c>
      <x:c r="B791" s="10" t="str">
        <x:v>B1</x:v>
      </x:c>
      <x:c r="C791" s="11" t="str">
        <x:v>Помещение</x:v>
      </x:c>
      <x:c r="D791" s="11" t="str">
        <x:v>Электрощит помещения</x:v>
      </x:c>
      <x:c r="E791" s="11" t="str">
        <x:v>Вводной выключатель, отдельные линии IT и охлаждения, УЗИП, учёт, защитные устройства</x:v>
      </x:c>
      <x:c r="F791" s="14" t="n">
        <x:v>1</x:v>
      </x:c>
      <x:c r="G791" s="3" t="str">
        <x:v>к-т</x:v>
      </x:c>
      <x:c r="H791" s="15" t="n">
        <x:v>1800</x:v>
      </x:c>
      <x:c r="I791" s="15" t="n">
        <x:v>6000</x:v>
      </x:c>
      <x:c r="J791" s="16" t="n">
        <x:f>IF(AND(ISNUMBER(F791),ISNUMBER(H791)),F791*H791,"")</x:f>
        <x:v>1800</x:v>
      </x:c>
      <x:c r="K791" s="16" t="n">
        <x:f>IF(AND(ISNUMBER(F791),ISNUMBER(I791)),F791*I791,"")</x:f>
        <x:v>6000</x:v>
      </x:c>
      <x:c r="L791" s="11" t="str">
        <x:v>Купить</x:v>
      </x:c>
      <x:c r="M791" s="11" t="str">
        <x:v>Номиналы, селективность, УЗО и сечения определяются проектом. В цену включена комплектация щита.</x:v>
      </x:c>
      <x:c r="N791" s="11" t="str">
        <x:v>Бюджетная оценка на 03.10.2026. Источник подтверждает характеристики, а не цену.</x:v>
      </x:c>
      <x:c r="O791" s="11" t="str">
        <x:f>IF(C791="Опционально","Вне итога",IF(AND(ISNUMBER(F791),ISNUMBER(H791),ISNUMBER(I791),F791&gt;0,H791&gt;=0,I791&gt;=H791),"Цена учтена","Уточнить цену/количество"))</x:f>
        <x:v>Цена учтена</x:v>
      </x:c>
      <x:c r="P791" s="10"/>
      <x:c r="Q791" s="18" t="str">
        <x:v>Бюджетная оценка автора</x:v>
      </x:c>
      <x:c r="R791" s="18" t="str"/>
    </x:row>
    <x:row r="792" ht="44" customHeight="1">
      <x:c r="A792" s="10" t="str">
        <x:v>B1.2</x:v>
      </x:c>
      <x:c r="B792" s="10" t="str">
        <x:v>B1</x:v>
      </x:c>
      <x:c r="C792" s="11" t="str">
        <x:v>Помещение</x:v>
      </x:c>
      <x:c r="D792" s="11" t="str">
        <x:v>Силовой кабель и прокладка до комнаты</x:v>
      </x:c>
      <x:c r="E792" s="11" t="str">
        <x:v>Кабель, лоток, вводы и крепления. Сечение по расчёту</x:v>
      </x:c>
      <x:c r="F792" s="14" t="n">
        <x:v>30</x:v>
      </x:c>
      <x:c r="G792" s="3" t="str">
        <x:v>м</x:v>
      </x:c>
      <x:c r="H792" s="15" t="n">
        <x:v>40</x:v>
      </x:c>
      <x:c r="I792" s="15" t="n">
        <x:v>100</x:v>
      </x:c>
      <x:c r="J792" s="16" t="n">
        <x:f>IF(AND(ISNUMBER(F792),ISNUMBER(H792)),F792*H792,"")</x:f>
        <x:v>1200</x:v>
      </x:c>
      <x:c r="K792" s="16" t="n">
        <x:f>IF(AND(ISNUMBER(F792),ISNUMBER(I792)),F792*I792,"")</x:f>
        <x:v>3000</x:v>
      </x:c>
      <x:c r="L792" s="11" t="str">
        <x:v>Купить</x:v>
      </x:c>
      <x:c r="M792" s="11" t="str">
        <x:v>Исходная трасса 30 м. Меняется после обмера. Не является готовым выбором сечения кабеля.</x:v>
      </x:c>
      <x:c r="N792" s="11" t="str">
        <x:v>Бюджетная оценка на 03.10.2026. Источник подтверждает характеристики, а не цену.</x:v>
      </x:c>
      <x:c r="O792" s="11" t="str">
        <x:f>IF(C792="Опционально","Вне итога",IF(AND(ISNUMBER(F792),ISNUMBER(H792),ISNUMBER(I792),F792&gt;0,H792&gt;=0,I792&gt;=H792),"Цена учтена","Уточнить цену/количество"))</x:f>
        <x:v>Цена учтена</x:v>
      </x:c>
      <x:c r="P792" s="10"/>
      <x:c r="Q792" s="18" t="str">
        <x:v>Бюджетная оценка автора</x:v>
      </x:c>
      <x:c r="R792" s="18" t="str"/>
    </x:row>
    <x:row r="793" ht="44" customHeight="1">
      <x:c r="A793" s="10" t="str">
        <x:v>B1.2</x:v>
      </x:c>
      <x:c r="B793" s="10" t="str">
        <x:v>B1</x:v>
      </x:c>
      <x:c r="C793" s="11" t="str">
        <x:v>Помещение</x:v>
      </x:c>
      <x:c r="D793" s="11" t="str">
        <x:v>Внутренние силовые линии</x:v>
      </x:c>
      <x:c r="E793" s="11" t="str">
        <x:v>Кабели от щита до ИБП/PDU и оборудования охлаждения</x:v>
      </x:c>
      <x:c r="F793" s="14" t="n">
        <x:v>15</x:v>
      </x:c>
      <x:c r="G793" s="3" t="str">
        <x:v>м</x:v>
      </x:c>
      <x:c r="H793" s="15" t="n">
        <x:v>25</x:v>
      </x:c>
      <x:c r="I793" s="15" t="n">
        <x:v>70</x:v>
      </x:c>
      <x:c r="J793" s="16" t="n">
        <x:f>IF(AND(ISNUMBER(F793),ISNUMBER(H793)),F793*H793,"")</x:f>
        <x:v>375</x:v>
      </x:c>
      <x:c r="K793" s="16" t="n">
        <x:f>IF(AND(ISNUMBER(F793),ISNUMBER(I793)),F793*I793,"")</x:f>
        <x:v>1050</x:v>
      </x:c>
      <x:c r="L793" s="11" t="str">
        <x:v>Купить</x:v>
      </x:c>
      <x:c r="M793" s="11" t="str">
        <x:v>Исходные длины. Наконечники, разъёмы и крепёж учтены в строке расходников.</x:v>
      </x:c>
      <x:c r="N793" s="11" t="str">
        <x:v>Бюджетная оценка на 03.10.2026. Источник подтверждает характеристики, а не цену.</x:v>
      </x:c>
      <x:c r="O793" s="11" t="str">
        <x:f>IF(C793="Опционально","Вне итога",IF(AND(ISNUMBER(F793),ISNUMBER(H793),ISNUMBER(I793),F793&gt;0,H793&gt;=0,I793&gt;=H793),"Цена учтена","Уточнить цену/количество"))</x:f>
        <x:v>Цена учтена</x:v>
      </x:c>
      <x:c r="P793" s="10"/>
      <x:c r="Q793" s="18" t="str">
        <x:v>Бюджетная оценка автора</x:v>
      </x:c>
      <x:c r="R793" s="18" t="str"/>
    </x:row>
    <x:row r="794" ht="61" customHeight="1">
      <x:c r="A794" s="10" t="str">
        <x:v>B1.2</x:v>
      </x:c>
      <x:c r="B794" s="10" t="str">
        <x:v>B1</x:v>
      </x:c>
      <x:c r="C794" s="11" t="str">
        <x:v>Помещение</x:v>
      </x:c>
      <x:c r="D794" s="11" t="str">
        <x:v>Резерв на увеличение доступной мощности</x:v>
      </x:c>
      <x:c r="E794" s="11" t="str">
        <x:v>Техническое присоединение/изменение ввода, если существующей мощности не хватает</x:v>
      </x:c>
      <x:c r="F794" s="14" t="n">
        <x:v>1</x:v>
      </x:c>
      <x:c r="G794" s="3" t="str">
        <x:v>резерв</x:v>
      </x:c>
      <x:c r="H794" s="15" t="n">
        <x:v>0</x:v>
      </x:c>
      <x:c r="I794" s="15" t="n">
        <x:v>20000</x:v>
      </x:c>
      <x:c r="J794" s="16" t="n">
        <x:f>IF(AND(ISNUMBER(F794),ISNUMBER(H794)),F794*H794,"")</x:f>
        <x:v>0</x:v>
      </x:c>
      <x:c r="K794" s="16" t="n">
        <x:f>IF(AND(ISNUMBER(F794),ISNUMBER(I794)),F794*I794,"")</x:f>
        <x:v>20000</x:v>
      </x:c>
      <x:c r="L794" s="11" t="str">
        <x:v>Резерв</x:v>
      </x:c>
      <x:c r="M794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794" s="11" t="str">
        <x:v>Бюджетная оценка на 03.10.2026. Источник подтверждает характеристики, а не цену.</x:v>
      </x:c>
      <x:c r="O794" s="11" t="str">
        <x:f>IF(C794="Опционально","Вне итога",IF(AND(ISNUMBER(F794),ISNUMBER(H794),ISNUMBER(I794),F794&gt;0,H794&gt;=0,I794&gt;=H794),"Цена учтена","Уточнить цену/количество"))</x:f>
        <x:v>Цена учтена</x:v>
      </x:c>
      <x:c r="P794" s="10"/>
      <x:c r="Q794" s="18" t="str">
        <x:v>Бюджетная оценка автора</x:v>
      </x:c>
      <x:c r="R794" s="18" t="str"/>
    </x:row>
    <x:row r="795" ht="61" customHeight="1">
      <x:c r="A795" s="10" t="str">
        <x:v>B1.2</x:v>
      </x:c>
      <x:c r="B795" s="10" t="str">
        <x:v>B1</x:v>
      </x:c>
      <x:c r="C795" s="11" t="str">
        <x:v>Помещение</x:v>
      </x:c>
      <x:c r="D795" s="11" t="str">
        <x:v>Постоянное охлаждение комнаты</x:v>
      </x:c>
      <x:c r="E795" s="11" t="str">
        <x:v>2 установка(и), суммарно ≥15kW холода. Работа 24/7</x:v>
      </x:c>
      <x:c r="F795" s="14" t="n">
        <x:v>2</x:v>
      </x:c>
      <x:c r="G795" s="3" t="str">
        <x:v>шт</x:v>
      </x:c>
      <x:c r="H795" s="15" t="n">
        <x:v>2625</x:v>
      </x:c>
      <x:c r="I795" s="15" t="n">
        <x:v>6375</x:v>
      </x:c>
      <x:c r="J795" s="16" t="n">
        <x:f>IF(AND(ISNUMBER(F795),ISNUMBER(H795)),F795*H795,"")</x:f>
        <x:v>5250</x:v>
      </x:c>
      <x:c r="K795" s="16" t="n">
        <x:f>IF(AND(ISNUMBER(F795),ISNUMBER(I795)),F795*I795,"")</x:f>
        <x:v>12750</x:v>
      </x:c>
      <x:c r="L795" s="11" t="str">
        <x:v>Купить</x:v>
      </x:c>
      <x:c r="M795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795" s="11" t="str">
        <x:v>Бюджетная оценка на 03.10.2026. Источник подтверждает характеристики, а не цену.</x:v>
      </x:c>
      <x:c r="O795" s="11" t="str">
        <x:f>IF(C795="Опционально","Вне итога",IF(AND(ISNUMBER(F795),ISNUMBER(H795),ISNUMBER(I795),F795&gt;0,H795&gt;=0,I795&gt;=H795),"Цена учтена","Уточнить цену/количество"))</x:f>
        <x:v>Цена учтена</x:v>
      </x:c>
      <x:c r="P795" s="10"/>
      <x:c r="Q795" s="18" t="str">
        <x:v>Бюджетная оценка автора</x:v>
      </x:c>
      <x:c r="R795" s="18" t="str"/>
    </x:row>
    <x:row r="796" ht="44" customHeight="1">
      <x:c r="A796" s="10" t="str">
        <x:v>B1.2</x:v>
      </x:c>
      <x:c r="B796" s="10" t="str">
        <x:v>B1</x:v>
      </x:c>
      <x:c r="C796" s="11" t="str">
        <x:v>Помещение</x:v>
      </x:c>
      <x:c r="D796" s="11" t="str">
        <x:v>Трассы охлаждения и дренаж</x:v>
      </x:c>
      <x:c r="E796" s="11" t="str">
        <x:v>Подача/обратка или фреон, теплоизоляция, отвод конденсата, кронштейны</x:v>
      </x:c>
      <x:c r="F796" s="14" t="n">
        <x:v>40</x:v>
      </x:c>
      <x:c r="G796" s="3" t="str">
        <x:v>м</x:v>
      </x:c>
      <x:c r="H796" s="15" t="n">
        <x:v>25</x:v>
      </x:c>
      <x:c r="I796" s="15" t="n">
        <x:v>65</x:v>
      </x:c>
      <x:c r="J796" s="16" t="n">
        <x:f>IF(AND(ISNUMBER(F796),ISNUMBER(H796)),F796*H796,"")</x:f>
        <x:v>1000</x:v>
      </x:c>
      <x:c r="K796" s="16" t="n">
        <x:f>IF(AND(ISNUMBER(F796),ISNUMBER(I796)),F796*I796,"")</x:f>
        <x:v>2600</x:v>
      </x:c>
      <x:c r="L796" s="11" t="str">
        <x:v>Купить</x:v>
      </x:c>
      <x:c r="M796" s="11" t="str">
        <x:v>20 м на установку как исходная длина. Проверить допустимую длину и перепад высот.</x:v>
      </x:c>
      <x:c r="N796" s="11" t="str">
        <x:v>Бюджетная оценка на 03.10.2026. Источник подтверждает характеристики, а не цену.</x:v>
      </x:c>
      <x:c r="O796" s="11" t="str">
        <x:f>IF(C796="Опционально","Вне итога",IF(AND(ISNUMBER(F796),ISNUMBER(H796),ISNUMBER(I796),F796&gt;0,H796&gt;=0,I796&gt;=H796),"Цена учтена","Уточнить цену/количество"))</x:f>
        <x:v>Цена учтена</x:v>
      </x:c>
      <x:c r="P796" s="10"/>
      <x:c r="Q796" s="18" t="str">
        <x:v>Бюджетная оценка автора</x:v>
      </x:c>
      <x:c r="R796" s="18" t="str"/>
    </x:row>
    <x:row r="797" ht="44" customHeight="1">
      <x:c r="A797" s="10" t="str">
        <x:v>B1.2</x:v>
      </x:c>
      <x:c r="B797" s="10" t="str">
        <x:v>B1</x:v>
      </x:c>
      <x:c r="C797" s="11" t="str">
        <x:v>Помещение</x:v>
      </x:c>
      <x:c r="D797" s="11" t="str">
        <x:v>Монтаж и настройка охлаждения</x:v>
      </x:c>
      <x:c r="E797" s="11" t="str">
        <x:v>Установка наружных блоков, вакуумирование/заправка, настройка 24/7</x:v>
      </x:c>
      <x:c r="F797" s="14" t="n">
        <x:v>2</x:v>
      </x:c>
      <x:c r="G797" s="3" t="str">
        <x:v>усл</x:v>
      </x:c>
      <x:c r="H797" s="15" t="n">
        <x:v>600</x:v>
      </x:c>
      <x:c r="I797" s="15" t="n">
        <x:v>1800</x:v>
      </x:c>
      <x:c r="J797" s="16" t="n">
        <x:f>IF(AND(ISNUMBER(F797),ISNUMBER(H797)),F797*H797,"")</x:f>
        <x:v>1200</x:v>
      </x:c>
      <x:c r="K797" s="16" t="n">
        <x:f>IF(AND(ISNUMBER(F797),ISNUMBER(I797)),F797*I797,"")</x:f>
        <x:v>3600</x:v>
      </x:c>
      <x:c r="L797" s="11" t="str">
        <x:v>Купить</x:v>
      </x:c>
      <x:c r="M797" s="11" t="str"/>
      <x:c r="N797" s="11" t="str">
        <x:v>Бюджетная оценка на 03.10.2026. Источник подтверждает характеристики, а не цену.</x:v>
      </x:c>
      <x:c r="O797" s="11" t="str">
        <x:f>IF(C797="Опционально","Вне итога",IF(AND(ISNUMBER(F797),ISNUMBER(H797),ISNUMBER(I797),F797&gt;0,H797&gt;=0,I797&gt;=H797),"Цена учтена","Уточнить цену/количество"))</x:f>
        <x:v>Цена учтена</x:v>
      </x:c>
      <x:c r="P797" s="10"/>
      <x:c r="Q797" s="18" t="str">
        <x:v>Бюджетная оценка автора</x:v>
      </x:c>
      <x:c r="R797" s="18" t="str"/>
    </x:row>
    <x:row r="798" ht="44" customHeight="1">
      <x:c r="A798" s="10" t="str">
        <x:v>B1.2</x:v>
      </x:c>
      <x:c r="B798" s="10" t="str">
        <x:v>B1</x:v>
      </x:c>
      <x:c r="C798" s="11" t="str">
        <x:v>Помещение</x:v>
      </x:c>
      <x:c r="D798" s="11" t="str">
        <x:v>Разделение холодного и горячего воздуха</x:v>
      </x:c>
      <x:c r="E798" s="11" t="str">
        <x:v>Направление потока, панели/изоляция, проект размещения</x:v>
      </x:c>
      <x:c r="F798" s="14" t="n">
        <x:v>1</x:v>
      </x:c>
      <x:c r="G798" s="3" t="str">
        <x:v>к-т</x:v>
      </x:c>
      <x:c r="H798" s="15" t="n">
        <x:v>1200</x:v>
      </x:c>
      <x:c r="I798" s="15" t="n">
        <x:v>4500</x:v>
      </x:c>
      <x:c r="J798" s="16" t="n">
        <x:f>IF(AND(ISNUMBER(F798),ISNUMBER(H798)),F798*H798,"")</x:f>
        <x:v>1200</x:v>
      </x:c>
      <x:c r="K798" s="16" t="n">
        <x:f>IF(AND(ISNUMBER(F798),ISNUMBER(I798)),F798*I798,"")</x:f>
        <x:v>4500</x:v>
      </x:c>
      <x:c r="L798" s="11" t="str">
        <x:v>Купить</x:v>
      </x:c>
      <x:c r="M798" s="11" t="str">
        <x:v>Не закрывать выходы горячего воздуха. Обслуживание и противопожарные проходы сохранить.</x:v>
      </x:c>
      <x:c r="N798" s="11" t="str">
        <x:v>Бюджетная оценка на 03.10.2026. Источник подтверждает характеристики, а не цену.</x:v>
      </x:c>
      <x:c r="O798" s="11" t="str">
        <x:f>IF(C798="Опционально","Вне итога",IF(AND(ISNUMBER(F798),ISNUMBER(H798),ISNUMBER(I798),F798&gt;0,H798&gt;=0,I798&gt;=H798),"Цена учтена","Уточнить цену/количество"))</x:f>
        <x:v>Цена учтена</x:v>
      </x:c>
      <x:c r="P798" s="10"/>
      <x:c r="Q798" s="18" t="str">
        <x:v>Бюджетная оценка автора</x:v>
      </x:c>
      <x:c r="R798" s="18" t="str"/>
    </x:row>
    <x:row r="799" ht="44" customHeight="1">
      <x:c r="A799" s="10" t="str">
        <x:v>B1.2</x:v>
      </x:c>
      <x:c r="B799" s="10" t="str">
        <x:v>B1</x:v>
      </x:c>
      <x:c r="C799" s="11" t="str">
        <x:v>Помещение</x:v>
      </x:c>
      <x:c r="D799" s="11" t="str">
        <x:v>Вентиляция и уплотнение вводов</x:v>
      </x:c>
      <x:c r="E799" s="11" t="str">
        <x:v>Регулируемая вентиляция, решётки/фильтры, герметизация проходок</x:v>
      </x:c>
      <x:c r="F799" s="14" t="n">
        <x:v>1</x:v>
      </x:c>
      <x:c r="G799" s="3" t="str">
        <x:v>к-т</x:v>
      </x:c>
      <x:c r="H799" s="15" t="n">
        <x:v>800</x:v>
      </x:c>
      <x:c r="I799" s="15" t="n">
        <x:v>3500</x:v>
      </x:c>
      <x:c r="J799" s="16" t="n">
        <x:f>IF(AND(ISNUMBER(F799),ISNUMBER(H799)),F799*H799,"")</x:f>
        <x:v>800</x:v>
      </x:c>
      <x:c r="K799" s="16" t="n">
        <x:f>IF(AND(ISNUMBER(F799),ISNUMBER(I799)),F799*I799,"")</x:f>
        <x:v>3500</x:v>
      </x:c>
      <x:c r="L799" s="11" t="str">
        <x:v>Купить</x:v>
      </x:c>
      <x:c r="M799" s="11" t="str">
        <x:v>Кондиционер не обеспечивает приток воздуха сам по себе. Решение согласуется с расчётом охлаждения.</x:v>
      </x:c>
      <x:c r="N799" s="11" t="str">
        <x:v>Бюджетная оценка на 03.10.2026. Источник подтверждает характеристики, а не цену.</x:v>
      </x:c>
      <x:c r="O799" s="11" t="str">
        <x:f>IF(C799="Опционально","Вне итога",IF(AND(ISNUMBER(F799),ISNUMBER(H799),ISNUMBER(I799),F799&gt;0,H799&gt;=0,I799&gt;=H799),"Цена учтена","Уточнить цену/количество"))</x:f>
        <x:v>Цена учтена</x:v>
      </x:c>
      <x:c r="P799" s="10"/>
      <x:c r="Q799" s="18" t="str">
        <x:v>Бюджетная оценка автора</x:v>
      </x:c>
      <x:c r="R799" s="18" t="str"/>
    </x:row>
    <x:row r="800" ht="44" customHeight="1">
      <x:c r="A800" s="10" t="str">
        <x:v>B1.2</x:v>
      </x:c>
      <x:c r="B800" s="10" t="str">
        <x:v>B1</x:v>
      </x:c>
      <x:c r="C800" s="11" t="str">
        <x:v>Помещение</x:v>
      </x:c>
      <x:c r="D800" s="11" t="str">
        <x:v>Пожарная сигнализация</x:v>
      </x:c>
      <x:c r="E800" s="11" t="str">
        <x:v>Датчик дыма, подключение к существующей системе или автономный комплект</x:v>
      </x:c>
      <x:c r="F800" s="14" t="n">
        <x:v>1</x:v>
      </x:c>
      <x:c r="G800" s="3" t="str">
        <x:v>к-т</x:v>
      </x:c>
      <x:c r="H800" s="15" t="n">
        <x:v>150</x:v>
      </x:c>
      <x:c r="I800" s="15" t="n">
        <x:v>700</x:v>
      </x:c>
      <x:c r="J800" s="16" t="n">
        <x:f>IF(AND(ISNUMBER(F800),ISNUMBER(H800)),F800*H800,"")</x:f>
        <x:v>150</x:v>
      </x:c>
      <x:c r="K800" s="16" t="n">
        <x:f>IF(AND(ISNUMBER(F800),ISNUMBER(I800)),F800*I800,"")</x:f>
        <x:v>700</x:v>
      </x:c>
      <x:c r="L800" s="11" t="str">
        <x:v>Купить</x:v>
      </x:c>
      <x:c r="M800" s="11" t="str"/>
      <x:c r="N800" s="11" t="str">
        <x:v>Бюджетная оценка на 03.10.2026. Источник подтверждает характеристики, а не цену.</x:v>
      </x:c>
      <x:c r="O800" s="11" t="str">
        <x:f>IF(C800="Опционально","Вне итога",IF(AND(ISNUMBER(F800),ISNUMBER(H800),ISNUMBER(I800),F800&gt;0,H800&gt;=0,I800&gt;=H800),"Цена учтена","Уточнить цену/количество"))</x:f>
        <x:v>Цена учтена</x:v>
      </x:c>
      <x:c r="P800" s="10"/>
      <x:c r="Q800" s="18" t="str">
        <x:v>Бюджетная оценка автора</x:v>
      </x:c>
      <x:c r="R800" s="18" t="str"/>
    </x:row>
    <x:row r="801" ht="44" customHeight="1">
      <x:c r="A801" s="10" t="str">
        <x:v>B1.2</x:v>
      </x:c>
      <x:c r="B801" s="10" t="str">
        <x:v>B1</x:v>
      </x:c>
      <x:c r="C801" s="11" t="str">
        <x:v>Помещение</x:v>
      </x:c>
      <x:c r="D801" s="11" t="str">
        <x:v>Огнетушители и обозначения</x:v>
      </x:c>
      <x:c r="E801" s="11" t="str">
        <x:v>2 подходящих для электрооборудования огнетушителя, указатели</x:v>
      </x:c>
      <x:c r="F801" s="14" t="n">
        <x:v>1</x:v>
      </x:c>
      <x:c r="G801" s="3" t="str">
        <x:v>к-т</x:v>
      </x:c>
      <x:c r="H801" s="15" t="n">
        <x:v>140</x:v>
      </x:c>
      <x:c r="I801" s="15" t="n">
        <x:v>400</x:v>
      </x:c>
      <x:c r="J801" s="16" t="n">
        <x:f>IF(AND(ISNUMBER(F801),ISNUMBER(H801)),F801*H801,"")</x:f>
        <x:v>140</x:v>
      </x:c>
      <x:c r="K801" s="16" t="n">
        <x:f>IF(AND(ISNUMBER(F801),ISNUMBER(I801)),F801*I801,"")</x:f>
        <x:v>400</x:v>
      </x:c>
      <x:c r="L801" s="11" t="str">
        <x:v>Купить</x:v>
      </x:c>
      <x:c r="M801" s="11" t="str">
        <x:v>Тип и размещение определяет местный проект помещения.</x:v>
      </x:c>
      <x:c r="N801" s="11" t="str">
        <x:v>Бюджетная оценка на 03.10.2026. Источник подтверждает характеристики, а не цену.</x:v>
      </x:c>
      <x:c r="O801" s="11" t="str">
        <x:f>IF(C801="Опционально","Вне итога",IF(AND(ISNUMBER(F801),ISNUMBER(H801),ISNUMBER(I801),F801&gt;0,H801&gt;=0,I801&gt;=H801),"Цена учтена","Уточнить цену/количество"))</x:f>
        <x:v>Цена учтена</x:v>
      </x:c>
      <x:c r="P801" s="10"/>
      <x:c r="Q801" s="18" t="str">
        <x:v>Бюджетная оценка автора</x:v>
      </x:c>
      <x:c r="R801" s="18" t="str"/>
    </x:row>
    <x:row r="802" ht="44" customHeight="1">
      <x:c r="A802" s="10" t="str">
        <x:v>B1.2</x:v>
      </x:c>
      <x:c r="B802" s="10" t="str">
        <x:v>B1</x:v>
      </x:c>
      <x:c r="C802" s="11" t="str">
        <x:v>Помещение</x:v>
      </x:c>
      <x:c r="D802" s="11" t="str">
        <x:v>Контроль температуры и влажности</x:v>
      </x:c>
      <x:c r="E802" s="11" t="str">
        <x:v>Сетевой датчик с 2–4 внешними зондами и уведомлением</x:v>
      </x:c>
      <x:c r="F802" s="14" t="n">
        <x:v>1</x:v>
      </x:c>
      <x:c r="G802" s="3" t="str">
        <x:v>к-т</x:v>
      </x:c>
      <x:c r="H802" s="15" t="n">
        <x:v>150</x:v>
      </x:c>
      <x:c r="I802" s="15" t="n">
        <x:v>600</x:v>
      </x:c>
      <x:c r="J802" s="16" t="n">
        <x:f>IF(AND(ISNUMBER(F802),ISNUMBER(H802)),F802*H802,"")</x:f>
        <x:v>150</x:v>
      </x:c>
      <x:c r="K802" s="16" t="n">
        <x:f>IF(AND(ISNUMBER(F802),ISNUMBER(I802)),F802*I802,"")</x:f>
        <x:v>600</x:v>
      </x:c>
      <x:c r="L802" s="11" t="str">
        <x:v>Купить</x:v>
      </x:c>
      <x:c r="M802" s="11" t="str">
        <x:v>Настроить аварийное завершение работы при перегреве/сбое охлаждения.</x:v>
      </x:c>
      <x:c r="N802" s="11" t="str">
        <x:v>Бюджетная оценка на 03.10.2026. Источник подтверждает характеристики, а не цену.</x:v>
      </x:c>
      <x:c r="O802" s="11" t="str">
        <x:f>IF(C802="Опционально","Вне итога",IF(AND(ISNUMBER(F802),ISNUMBER(H802),ISNUMBER(I802),F802&gt;0,H802&gt;=0,I802&gt;=H802),"Цена учтена","Уточнить цену/количество"))</x:f>
        <x:v>Цена учтена</x:v>
      </x:c>
      <x:c r="P802" s="10"/>
      <x:c r="Q802" s="18" t="str">
        <x:v>Бюджетная оценка автора</x:v>
      </x:c>
      <x:c r="R802" s="18" t="str"/>
    </x:row>
    <x:row r="803" ht="44" customHeight="1">
      <x:c r="A803" s="10" t="str">
        <x:v>B1.2</x:v>
      </x:c>
      <x:c r="B803" s="10" t="str">
        <x:v>B1</x:v>
      </x:c>
      <x:c r="C803" s="11" t="str">
        <x:v>Помещение</x:v>
      </x:c>
      <x:c r="D803" s="11" t="str">
        <x:v>Крепёж и мелкие расходники</x:v>
      </x:c>
      <x:c r="E803" s="11" t="str">
        <x:v>Наконечники, клеммы, маркировка, стяжки-липучки, вводы, запас кабеля</x:v>
      </x:c>
      <x:c r="F803" s="14" t="n">
        <x:v>1</x:v>
      </x:c>
      <x:c r="G803" s="3" t="str">
        <x:v>к-т</x:v>
      </x:c>
      <x:c r="H803" s="15" t="n">
        <x:v>500</x:v>
      </x:c>
      <x:c r="I803" s="15" t="n">
        <x:v>1800</x:v>
      </x:c>
      <x:c r="J803" s="16" t="n">
        <x:f>IF(AND(ISNUMBER(F803),ISNUMBER(H803)),F803*H803,"")</x:f>
        <x:v>500</x:v>
      </x:c>
      <x:c r="K803" s="16" t="n">
        <x:f>IF(AND(ISNUMBER(F803),ISNUMBER(I803)),F803*I803,"")</x:f>
        <x:v>1800</x:v>
      </x:c>
      <x:c r="L803" s="11" t="str">
        <x:v>Купить</x:v>
      </x:c>
      <x:c r="M803" s="11" t="str"/>
      <x:c r="N803" s="11" t="str">
        <x:v>Бюджетная оценка на 03.10.2026. Источник подтверждает характеристики, а не цену.</x:v>
      </x:c>
      <x:c r="O803" s="11" t="str">
        <x:f>IF(C803="Опционально","Вне итога",IF(AND(ISNUMBER(F803),ISNUMBER(H803),ISNUMBER(I803),F803&gt;0,H803&gt;=0,I803&gt;=H803),"Цена учтена","Уточнить цену/количество"))</x:f>
        <x:v>Цена учтена</x:v>
      </x:c>
      <x:c r="P803" s="10"/>
      <x:c r="Q803" s="18" t="str">
        <x:v>Бюджетная оценка автора</x:v>
      </x:c>
      <x:c r="R803" s="18" t="str"/>
    </x:row>
    <x:row r="804" ht="44" customHeight="1">
      <x:c r="A804" s="10" t="str">
        <x:v>B1.2</x:v>
      </x:c>
      <x:c r="B804" s="10" t="str">
        <x:v>B1</x:v>
      </x:c>
      <x:c r="C804" s="11" t="str">
        <x:v>Помещение</x:v>
      </x:c>
      <x:c r="D804" s="11" t="str">
        <x:v>Монтаж и измерения электрики</x:v>
      </x:c>
      <x:c r="E804" s="11" t="str">
        <x:v>Монтаж, проверка защит, заземления и нагрузочный тест</x:v>
      </x:c>
      <x:c r="F804" s="14" t="n">
        <x:v>1</x:v>
      </x:c>
      <x:c r="G804" s="3" t="str">
        <x:v>усл</x:v>
      </x:c>
      <x:c r="H804" s="15" t="n">
        <x:v>2500</x:v>
      </x:c>
      <x:c r="I804" s="15" t="n">
        <x:v>8000</x:v>
      </x:c>
      <x:c r="J804" s="16" t="n">
        <x:f>IF(AND(ISNUMBER(F804),ISNUMBER(H804)),F804*H804,"")</x:f>
        <x:v>2500</x:v>
      </x:c>
      <x:c r="K804" s="16" t="n">
        <x:f>IF(AND(ISNUMBER(F804),ISNUMBER(I804)),F804*I804,"")</x:f>
        <x:v>8000</x:v>
      </x:c>
      <x:c r="L804" s="11" t="str">
        <x:v>Купить</x:v>
      </x:c>
      <x:c r="M804" s="11" t="str"/>
      <x:c r="N804" s="11" t="str">
        <x:v>Бюджетная оценка на 03.10.2026. Источник подтверждает характеристики, а не цену.</x:v>
      </x:c>
      <x:c r="O804" s="11" t="str">
        <x:f>IF(C804="Опционально","Вне итога",IF(AND(ISNUMBER(F804),ISNUMBER(H804),ISNUMBER(I804),F804&gt;0,H804&gt;=0,I804&gt;=H804),"Цена учтена","Уточнить цену/количество"))</x:f>
        <x:v>Цена учтена</x:v>
      </x:c>
      <x:c r="P804" s="10"/>
      <x:c r="Q804" s="18" t="str">
        <x:v>Бюджетная оценка автора</x:v>
      </x:c>
      <x:c r="R804" s="18" t="str"/>
    </x:row>
    <x:row r="805" ht="44" customHeight="1">
      <x:c r="A805" s="10" t="str">
        <x:v>B1.2</x:v>
      </x:c>
      <x:c r="B805" s="10" t="str">
        <x:v>B1</x:v>
      </x:c>
      <x:c r="C805" s="11" t="str">
        <x:v>Помещение</x:v>
      </x:c>
      <x:c r="D805" s="11" t="str">
        <x:v>Доставка, разгрузка и занос</x:v>
      </x:c>
      <x:c r="E805" s="11" t="str">
        <x:v>Транспорт, такелаж, страховка перевозки</x:v>
      </x:c>
      <x:c r="F805" s="14" t="n">
        <x:v>1</x:v>
      </x:c>
      <x:c r="G805" s="3" t="str">
        <x:v>усл</x:v>
      </x:c>
      <x:c r="H805" s="15" t="n">
        <x:v>2000</x:v>
      </x:c>
      <x:c r="I805" s="15" t="n">
        <x:v>10000</x:v>
      </x:c>
      <x:c r="J805" s="16" t="n">
        <x:f>IF(AND(ISNUMBER(F805),ISNUMBER(H805)),F805*H805,"")</x:f>
        <x:v>2000</x:v>
      </x:c>
      <x:c r="K805" s="16" t="n">
        <x:f>IF(AND(ISNUMBER(F805),ISNUMBER(I805)),F805*I805,"")</x:f>
        <x:v>10000</x:v>
      </x:c>
      <x:c r="L805" s="11" t="str">
        <x:v>Купить</x:v>
      </x:c>
      <x:c r="M805" s="11" t="str">
        <x:v>Без импортной пошлины/НДС. Для тяжёлых серверов проверить маршрут заноса заранее.</x:v>
      </x:c>
      <x:c r="N805" s="11" t="str">
        <x:v>Бюджетная оценка на 03.10.2026. Источник подтверждает характеристики, а не цену.</x:v>
      </x:c>
      <x:c r="O805" s="11" t="str">
        <x:f>IF(C805="Опционально","Вне итога",IF(AND(ISNUMBER(F805),ISNUMBER(H805),ISNUMBER(I805),F805&gt;0,H805&gt;=0,I805&gt;=H805),"Цена учтена","Уточнить цену/количество"))</x:f>
        <x:v>Цена учтена</x:v>
      </x:c>
      <x:c r="P805" s="10"/>
      <x:c r="Q805" s="18" t="str">
        <x:v>Бюджетная оценка автора</x:v>
      </x:c>
      <x:c r="R805" s="18" t="str"/>
    </x:row>
    <x:row r="806" ht="44" customHeight="1">
      <x:c r="A806" s="10" t="str">
        <x:v>B1.2</x:v>
      </x:c>
      <x:c r="B806" s="10" t="str">
        <x:v>B1</x:v>
      </x:c>
      <x:c r="C806" s="11" t="str">
        <x:v>Опционально</x:v>
      </x:c>
      <x:c r="D806" s="11" t="str">
        <x:v>Резервная система охлаждения</x:v>
      </x:c>
      <x:c r="E806" s="11" t="str">
        <x:v>N+1 с автоматическим переключением, расчёт отдельно</x:v>
      </x:c>
      <x:c r="F806" s="14" t="n">
        <x:v>1</x:v>
      </x:c>
      <x:c r="G806" s="3" t="str">
        <x:v>к-т</x:v>
      </x:c>
      <x:c r="H806" s="15"/>
      <x:c r="I806" s="15"/>
      <x:c r="J806" s="16" t="str">
        <x:f>IF(AND(ISNUMBER(F806),ISNUMBER(H806)),F806*H806,"")</x:f>
      </x:c>
      <x:c r="K806" s="16" t="str">
        <x:f>IF(AND(ISNUMBER(F806),ISNUMBER(I806)),F806*I806,"")</x:f>
      </x:c>
      <x:c r="L806" s="11" t="str">
        <x:v>По проекту</x:v>
      </x:c>
      <x:c r="M806" s="11" t="str">
        <x:v>Нужна для непрерывной работы при отказе охлаждения. В базовом бюджете система останавливается безопасно.</x:v>
      </x:c>
      <x:c r="N806" s="11" t="str">
        <x:v>Без цены. Требуется отдельное предложение.</x:v>
      </x:c>
      <x:c r="O806" s="11" t="str">
        <x:f>IF(C806="Опционально","Вне итога",IF(AND(ISNUMBER(F806),ISNUMBER(H806),ISNUMBER(I806),F806&gt;0,H806&gt;=0,I806&gt;=H806),"Цена учтена","Уточнить цену/количество"))</x:f>
        <x:v>Вне итога</x:v>
      </x:c>
      <x:c r="P806" s="10"/>
      <x:c r="Q806" s="18" t="str">
        <x:v>Бюджетная оценка автора</x:v>
      </x:c>
      <x:c r="R806" s="18" t="str"/>
    </x:row>
    <x:row r="807" ht="44" customHeight="1">
      <x:c r="A807" s="10" t="str">
        <x:v>B1.2</x:v>
      </x:c>
      <x:c r="B807" s="10" t="str">
        <x:v>B1</x:v>
      </x:c>
      <x:c r="C807" s="11" t="str">
        <x:v>Опционально</x:v>
      </x:c>
      <x:c r="D807" s="11" t="str">
        <x:v>Генератор и переключение ввода</x:v>
      </x:c>
      <x:c r="E807" s="11" t="str">
        <x:v>Для длительных отключений, размер по проекту</x:v>
      </x:c>
      <x:c r="F807" s="14" t="n">
        <x:v>1</x:v>
      </x:c>
      <x:c r="G807" s="3" t="str">
        <x:v>к-т</x:v>
      </x:c>
      <x:c r="H807" s="15"/>
      <x:c r="I807" s="15"/>
      <x:c r="J807" s="16" t="str">
        <x:f>IF(AND(ISNUMBER(F807),ISNUMBER(H807)),F807*H807,"")</x:f>
      </x:c>
      <x:c r="K807" s="16" t="str">
        <x:f>IF(AND(ISNUMBER(F807),ISNUMBER(I807)),F807*I807,"")</x:f>
      </x:c>
      <x:c r="L807" s="11" t="str">
        <x:v>По проекту</x:v>
      </x:c>
      <x:c r="M807" s="11" t="str">
        <x:v>Не включён в базовую сумму. ИБП рассчитан на короткую автономность и завершение работы.</x:v>
      </x:c>
      <x:c r="N807" s="11" t="str">
        <x:v>Без цены. Требуется отдельное предложение.</x:v>
      </x:c>
      <x:c r="O807" s="11" t="str">
        <x:f>IF(C807="Опционально","Вне итога",IF(AND(ISNUMBER(F807),ISNUMBER(H807),ISNUMBER(I807),F807&gt;0,H807&gt;=0,I807&gt;=H807),"Цена учтена","Уточнить цену/количество"))</x:f>
        <x:v>Вне итога</x:v>
      </x:c>
      <x:c r="P807" s="10"/>
      <x:c r="Q807" s="18" t="str">
        <x:v>Бюджетная оценка автора</x:v>
      </x:c>
      <x:c r="R807" s="18" t="str"/>
    </x:row>
    <x:row r="808" ht="61" customHeight="1">
      <x:c r="A808" s="10" t="str">
        <x:v>B1.2</x:v>
      </x:c>
      <x:c r="B808" s="10" t="str">
        <x:v>B1</x:v>
      </x:c>
      <x:c r="C808" s="11" t="str">
        <x:v>Запуск</x:v>
      </x:c>
      <x:c r="D808" s="11" t="str">
        <x:v>Системное ПО</x:v>
      </x:c>
      <x:c r="E808" s="11" t="str">
        <x:v>DGX OS/Ubuntu, NVIDIA драйвер, CUDA, SGLang/vLLM и мониторинг</x:v>
      </x:c>
      <x:c r="F808" s="14" t="n">
        <x:v>1</x:v>
      </x:c>
      <x:c r="G808" s="3" t="str">
        <x:v>к-т</x:v>
      </x:c>
      <x:c r="H808" s="15" t="n">
        <x:v>0</x:v>
      </x:c>
      <x:c r="I808" s="15" t="n">
        <x:v>0</x:v>
      </x:c>
      <x:c r="J808" s="16" t="n">
        <x:f>IF(AND(ISNUMBER(F808),ISNUMBER(H808)),F808*H808,"")</x:f>
        <x:v>0</x:v>
      </x:c>
      <x:c r="K808" s="16" t="n">
        <x:f>IF(AND(ISNUMBER(F808),ISNUMBER(I808)),F808*I808,"")</x:f>
        <x:v>0</x:v>
      </x:c>
      <x:c r="L808" s="11" t="str">
        <x:v>Без оплаты лицензии</x:v>
      </x:c>
      <x:c r="M808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808" s="11" t="str">
        <x:v>Бюджетная оценка на 03.10.2026. Источник подтверждает характеристики, а не цену.</x:v>
      </x:c>
      <x:c r="O808" s="11" t="str">
        <x:f>IF(C808="Опционально","Вне итога",IF(AND(ISNUMBER(F808),ISNUMBER(H808),ISNUMBER(I808),F808&gt;0,H808&gt;=0,I808&gt;=H808),"Цена учтена","Уточнить цену/количество"))</x:f>
        <x:v>Цена учтена</x:v>
      </x:c>
      <x:c r="P808" s="10"/>
      <x:c r="Q808" s="18" t="str">
        <x:v>Moonshot: Kimi K3, модель</x:v>
      </x:c>
      <x:c r="R808" s="18" t="str">
        <x:v>https://huggingface.co/moonshotai/Kimi-K3</x:v>
      </x:c>
    </x:row>
    <x:row r="809" ht="44" customHeight="1">
      <x:c r="A809" s="10" t="str">
        <x:v>B1.2</x:v>
      </x:c>
      <x:c r="B809" s="10" t="str">
        <x:v>B1</x:v>
      </x:c>
      <x:c r="C809" s="11" t="str">
        <x:v>Запуск</x:v>
      </x:c>
      <x:c r="D809" s="11" t="str">
        <x:v>Установка и настройка оборудования</x:v>
      </x:c>
      <x:c r="E809" s="11" t="str">
        <x:v>Обновление firmware, ОС, драйверов, сеть, диски и мониторинг</x:v>
      </x:c>
      <x:c r="F809" s="14" t="n">
        <x:v>1</x:v>
      </x:c>
      <x:c r="G809" s="3" t="str">
        <x:v>усл</x:v>
      </x:c>
      <x:c r="H809" s="15" t="n">
        <x:v>3000</x:v>
      </x:c>
      <x:c r="I809" s="15" t="n">
        <x:v>12000</x:v>
      </x:c>
      <x:c r="J809" s="16" t="n">
        <x:f>IF(AND(ISNUMBER(F809),ISNUMBER(H809)),F809*H809,"")</x:f>
        <x:v>3000</x:v>
      </x:c>
      <x:c r="K809" s="16" t="n">
        <x:f>IF(AND(ISNUMBER(F809),ISNUMBER(I809)),F809*I809,"")</x:f>
        <x:v>12000</x:v>
      </x:c>
      <x:c r="L809" s="11" t="str">
        <x:v>Купить</x:v>
      </x:c>
      <x:c r="M809" s="11" t="str">
        <x:v>Фиксированная работа при покупке, без помесячного обслуживания.</x:v>
      </x:c>
      <x:c r="N809" s="11" t="str">
        <x:v>Бюджетная оценка на 03.10.2026. Источник подтверждает характеристики, а не цену.</x:v>
      </x:c>
      <x:c r="O809" s="11" t="str">
        <x:f>IF(C809="Опционально","Вне итога",IF(AND(ISNUMBER(F809),ISNUMBER(H809),ISNUMBER(I809),F809&gt;0,H809&gt;=0,I809&gt;=H809),"Цена учтена","Уточнить цену/количество"))</x:f>
        <x:v>Цена учтена</x:v>
      </x:c>
      <x:c r="P809" s="10"/>
      <x:c r="Q809" s="18" t="str">
        <x:v>Бюджетная оценка автора</x:v>
      </x:c>
      <x:c r="R809" s="18" t="str"/>
    </x:row>
    <x:row r="810" ht="44" customHeight="1">
      <x:c r="A810" s="10" t="str">
        <x:v>B1.2</x:v>
      </x:c>
      <x:c r="B810" s="10" t="str">
        <x:v>B1</x:v>
      </x:c>
      <x:c r="C810" s="11" t="str">
        <x:v>Запуск</x:v>
      </x:c>
      <x:c r="D810" s="11" t="str">
        <x:v>Загрузка и проверка модели</x:v>
      </x:c>
      <x:c r="E810" s="11" t="str">
        <x:v>Загрузка на локальные SSD, проверка файлов, подбор контекста, нагрузочный тест</x:v>
      </x:c>
      <x:c r="F810" s="14" t="n">
        <x:v>1</x:v>
      </x:c>
      <x:c r="G810" s="3" t="str">
        <x:v>усл</x:v>
      </x:c>
      <x:c r="H810" s="15" t="n">
        <x:v>3000</x:v>
      </x:c>
      <x:c r="I810" s="15" t="n">
        <x:v>12000</x:v>
      </x:c>
      <x:c r="J810" s="16" t="n">
        <x:f>IF(AND(ISNUMBER(F810),ISNUMBER(H810)),F810*H810,"")</x:f>
        <x:v>3000</x:v>
      </x:c>
      <x:c r="K810" s="16" t="n">
        <x:f>IF(AND(ISNUMBER(F810),ISNUMBER(I810)),F810*I810,"")</x:f>
        <x:v>12000</x:v>
      </x:c>
      <x:c r="L810" s="11" t="str">
        <x:v>Купить</x:v>
      </x:c>
      <x:c r="M810" s="11" t="str">
        <x:v>Проверить память, время первого ответа, токены/с, качество и восстановление после перезагрузки.</x:v>
      </x:c>
      <x:c r="N810" s="11" t="str">
        <x:v>Бюджетная оценка на 03.10.2026. Источник подтверждает характеристики, а не цену.</x:v>
      </x:c>
      <x:c r="O810" s="11" t="str">
        <x:f>IF(C810="Опционально","Вне итога",IF(AND(ISNUMBER(F810),ISNUMBER(H810),ISNUMBER(I810),F810&gt;0,H810&gt;=0,I810&gt;=H810),"Цена учтена","Уточнить цену/количество"))</x:f>
        <x:v>Цена учтена</x:v>
      </x:c>
      <x:c r="P810" s="10"/>
      <x:c r="Q810" s="18" t="str">
        <x:v>Бюджетная оценка автора</x:v>
      </x:c>
      <x:c r="R810" s="18" t="str"/>
    </x:row>
    <x:row r="811" ht="44" customHeight="1">
      <x:c r="A811" s="10" t="str">
        <x:v>B1.2</x:v>
      </x:c>
      <x:c r="B811" s="10" t="str">
        <x:v>B1</x:v>
      </x:c>
      <x:c r="C811" s="11" t="str">
        <x:v>Запуск</x:v>
      </x:c>
      <x:c r="D811" s="11" t="str">
        <x:v>Резервное копирование и документация</x:v>
      </x:c>
      <x:c r="E811" s="11" t="str">
        <x:v>Настроить копии, аварийное завершение и восстановление. Передать инструкцию</x:v>
      </x:c>
      <x:c r="F811" s="14" t="n">
        <x:v>1</x:v>
      </x:c>
      <x:c r="G811" s="3" t="str">
        <x:v>усл</x:v>
      </x:c>
      <x:c r="H811" s="15" t="n">
        <x:v>1500</x:v>
      </x:c>
      <x:c r="I811" s="15" t="n">
        <x:v>6000</x:v>
      </x:c>
      <x:c r="J811" s="16" t="n">
        <x:f>IF(AND(ISNUMBER(F811),ISNUMBER(H811)),F811*H811,"")</x:f>
        <x:v>1500</x:v>
      </x:c>
      <x:c r="K811" s="16" t="n">
        <x:f>IF(AND(ISNUMBER(F811),ISNUMBER(I811)),F811*I811,"")</x:f>
        <x:v>6000</x:v>
      </x:c>
      <x:c r="L811" s="11" t="str">
        <x:v>Купить</x:v>
      </x:c>
      <x:c r="M811" s="11" t="str"/>
      <x:c r="N811" s="11" t="str">
        <x:v>Бюджетная оценка на 03.10.2026. Источник подтверждает характеристики, а не цену.</x:v>
      </x:c>
      <x:c r="O811" s="11" t="str">
        <x:f>IF(C811="Опционально","Вне итога",IF(AND(ISNUMBER(F811),ISNUMBER(H811),ISNUMBER(I811),F811&gt;0,H811&gt;=0,I811&gt;=H811),"Цена учтена","Уточнить цену/количество"))</x:f>
        <x:v>Цена учтена</x:v>
      </x:c>
      <x:c r="P811" s="10"/>
      <x:c r="Q811" s="18" t="str">
        <x:v>Бюджетная оценка автора</x:v>
      </x:c>
      <x:c r="R811" s="18" t="str"/>
    </x:row>
    <x:row r="812" ht="44" customHeight="1">
      <x:c r="A812" s="10" t="str">
        <x:v>B1.2</x:v>
      </x:c>
      <x:c r="B812" s="10" t="str">
        <x:v>B1</x:v>
      </x:c>
      <x:c r="C812" s="11" t="str">
        <x:v>Запуск</x:v>
      </x:c>
      <x:c r="D812" s="11" t="str">
        <x:v>Резерв на адаптацию программы запуска</x:v>
      </x:c>
      <x:c r="E812" s="11" t="str">
        <x:v>Прототип распределения модели, совместимость kernels/обмена</x:v>
      </x:c>
      <x:c r="F812" s="14" t="n">
        <x:v>1</x:v>
      </x:c>
      <x:c r="G812" s="3" t="str">
        <x:v>резерв</x:v>
      </x:c>
      <x:c r="H812" s="15" t="n">
        <x:v>15000</x:v>
      </x:c>
      <x:c r="I812" s="15" t="n">
        <x:v>100000</x:v>
      </x:c>
      <x:c r="J812" s="16" t="n">
        <x:f>IF(AND(ISNUMBER(F812),ISNUMBER(H812)),F812*H812,"")</x:f>
        <x:v>15000</x:v>
      </x:c>
      <x:c r="K812" s="16" t="n">
        <x:f>IF(AND(ISNUMBER(F812),ISNUMBER(I812)),F812*I812,"")</x:f>
        <x:v>100000</x:v>
      </x:c>
      <x:c r="L812" s="11" t="str">
        <x:v>Резерв</x:v>
      </x:c>
      <x:c r="M812" s="11" t="str">
        <x:v>Плановая сумма для эксперимента. Успешный запуск K3 не гарантирован. Срок и полный бюджет разработки после прототипа.</x:v>
      </x:c>
      <x:c r="N812" s="11" t="str">
        <x:v>Бюджетная оценка на 03.10.2026. Источник подтверждает характеристики, а не цену.</x:v>
      </x:c>
      <x:c r="O812" s="11" t="str">
        <x:f>IF(C812="Опционально","Вне итога",IF(AND(ISNUMBER(F812),ISNUMBER(H812),ISNUMBER(I812),F812&gt;0,H812&gt;=0,I812&gt;=H812),"Цена учтена","Уточнить цену/количество"))</x:f>
        <x:v>Цена учтена</x:v>
      </x:c>
      <x:c r="P812" s="10"/>
      <x:c r="Q812" s="18" t="str">
        <x:v>Бюджетная оценка автора</x:v>
      </x:c>
      <x:c r="R812" s="18" t="str"/>
    </x:row>
    <x:row r="813" ht="61" customHeight="1">
      <x:c r="A813" s="10" t="str">
        <x:v>B2</x:v>
      </x:c>
      <x:c r="B813" s="10" t="str">
        <x:v>B2</x:v>
      </x:c>
      <x:c r="C813" s="11" t="str">
        <x:v>Оборудование</x:v>
      </x:c>
      <x:c r="D813" s="11" t="str">
        <x:v>Готовый сервер</x:v>
      </x:c>
      <x:c r="E813" s="11" t="str">
        <x:v>NVIDIA DGX H100, 8 ускорителей, полная комплектация</x:v>
      </x:c>
      <x:c r="F813" s="14" t="n">
        <x:v>1</x:v>
      </x:c>
      <x:c r="G813" s="3" t="str">
        <x:v>шт</x:v>
      </x:c>
      <x:c r="H813" s="15" t="n">
        <x:v>180000</x:v>
      </x:c>
      <x:c r="I813" s="15" t="n">
        <x:v>300000</x:v>
      </x:c>
      <x:c r="J813" s="16" t="n">
        <x:f>IF(AND(ISNUMBER(F813),ISNUMBER(H813)),F813*H813,"")</x:f>
        <x:v>180000</x:v>
      </x:c>
      <x:c r="K813" s="16" t="n">
        <x:f>IF(AND(ISNUMBER(F813),ISNUMBER(I813)),F813*I813,"")</x:f>
        <x:v>300000</x:v>
      </x:c>
      <x:c r="L813" s="11" t="str">
        <x:v>Купить</x:v>
      </x:c>
      <x:c r="M813" s="11" t="str">
        <x:v>Покупать готовую систему. Память, процессоры, SSD и внутренние соединения ниже описаны как включённые.</x:v>
      </x:c>
      <x:c r="N813" s="11" t="str">
        <x:v>Диапазон оценки для DGX/OEM класса. Lenovo 15.06.2026: 8×B300 $785 606, 8×B200 $550 475, 8×H200 $397 802. Это цены другого OEM, не котировка DGX.</x:v>
      </x:c>
      <x:c r="O813" s="11" t="str">
        <x:f>IF(C813="Опционально","Вне итога",IF(AND(ISNUMBER(F813),ISNUMBER(H813),ISNUMBER(I813),F813&gt;0,H813&gt;=0,I813&gt;=H813),"Цена учтена","Уточнить цену/количество"))</x:f>
        <x:v>Цена учтена</x:v>
      </x:c>
      <x:c r="P813" s="10"/>
      <x:c r="Q813" s="18" t="str">
        <x:v>Lenovo: цены серверов, 15.06.2026</x:v>
      </x:c>
      <x:c r="R813" s="18" t="str">
        <x:v>https://lenovopress.lenovo.com/lp2368-on-premise-vs-cloud-generative-ai-total-cost-of-ownership-2026-edition</x:v>
      </x:c>
    </x:row>
    <x:row r="814" ht="44" customHeight="1">
      <x:c r="A814" s="10" t="str">
        <x:v>B2</x:v>
      </x:c>
      <x:c r="B814" s="10" t="str">
        <x:v>B2</x:v>
      </x:c>
      <x:c r="C814" s="11" t="str">
        <x:v>Оборудование</x:v>
      </x:c>
      <x:c r="D814" s="11" t="str">
        <x:v>Ускорители и их память</x:v>
      </x:c>
      <x:c r="E814" s="11" t="str">
        <x:v>H100 SXM, 80GB HBM каждый. Не отдельные PCIe-карты</x:v>
      </x:c>
      <x:c r="F814" s="14" t="n">
        <x:v>8</x:v>
      </x:c>
      <x:c r="G814" s="3" t="str">
        <x:v>шт</x:v>
      </x:c>
      <x:c r="H814" s="21" t="n">
        <x:v>0</x:v>
      </x:c>
      <x:c r="I814" s="21" t="n">
        <x:v>0</x:v>
      </x:c>
      <x:c r="J814" s="16" t="n">
        <x:f>IF(AND(ISNUMBER(F814),ISNUMBER(H814)),F814*H814,"")</x:f>
        <x:v>0</x:v>
      </x:c>
      <x:c r="K814" s="16" t="n">
        <x:f>IF(AND(ISNUMBER(F814),ISNUMBER(I814)),F814*I814,"")</x:f>
        <x:v>0</x:v>
      </x:c>
      <x:c r="L814" s="11" t="str">
        <x:v>В комплекте</x:v>
      </x:c>
      <x:c r="M814" s="11" t="str"/>
      <x:c r="N814" s="11" t="str">
        <x:v>Включено в цену основного комплекта. Доплата $0.</x:v>
      </x:c>
      <x:c r="O814" s="11" t="str">
        <x:f>IF(C814="Опционально","Вне итога",IF(AND(ISNUMBER(F814),ISNUMBER(H814),ISNUMBER(I814),F814&gt;0,H814&gt;=0,I814&gt;=H814),"Цена учтена","Уточнить цену/количество"))</x:f>
        <x:v>Цена учтена</x:v>
      </x:c>
      <x:c r="P814" s="10"/>
      <x:c r="Q814" s="18" t="str">
        <x:v>NVIDIA: комплект DGX H100/H200</x:v>
      </x:c>
      <x:c r="R814" s="18" t="str">
        <x:v>https://docs.nvidia.com/dgx/dgxh100-user-guide/introduction-to-dgxh100.html</x:v>
      </x:c>
    </x:row>
    <x:row r="815" ht="44" customHeight="1">
      <x:c r="A815" s="10" t="str">
        <x:v>B2</x:v>
      </x:c>
      <x:c r="B815" s="10" t="str">
        <x:v>B2</x:v>
      </x:c>
      <x:c r="C815" s="11" t="str">
        <x:v>Оборудование</x:v>
      </x:c>
      <x:c r="D815" s="11" t="str">
        <x:v>Процессоры</x:v>
      </x:c>
      <x:c r="E815" s="11" t="str">
        <x:v>2×Intel Xeon Platinum 8480C на узел</x:v>
      </x:c>
      <x:c r="F815" s="14" t="n">
        <x:v>2</x:v>
      </x:c>
      <x:c r="G815" s="3" t="str">
        <x:v>шт</x:v>
      </x:c>
      <x:c r="H815" s="21" t="n">
        <x:v>0</x:v>
      </x:c>
      <x:c r="I815" s="21" t="n">
        <x:v>0</x:v>
      </x:c>
      <x:c r="J815" s="16" t="n">
        <x:f>IF(AND(ISNUMBER(F815),ISNUMBER(H815)),F815*H815,"")</x:f>
        <x:v>0</x:v>
      </x:c>
      <x:c r="K815" s="16" t="n">
        <x:f>IF(AND(ISNUMBER(F815),ISNUMBER(I815)),F815*I815,"")</x:f>
        <x:v>0</x:v>
      </x:c>
      <x:c r="L815" s="11" t="str">
        <x:v>В комплекте</x:v>
      </x:c>
      <x:c r="M815" s="11" t="str"/>
      <x:c r="N815" s="11" t="str">
        <x:v>Включено в цену основного комплекта. Доплата $0.</x:v>
      </x:c>
      <x:c r="O815" s="11" t="str">
        <x:f>IF(C815="Опционально","Вне итога",IF(AND(ISNUMBER(F815),ISNUMBER(H815),ISNUMBER(I815),F815&gt;0,H815&gt;=0,I815&gt;=H815),"Цена учтена","Уточнить цену/количество"))</x:f>
        <x:v>Цена учтена</x:v>
      </x:c>
      <x:c r="P815" s="10"/>
      <x:c r="Q815" s="18" t="str">
        <x:v>NVIDIA: комплект DGX H100/H200</x:v>
      </x:c>
      <x:c r="R815" s="18" t="str">
        <x:v>https://docs.nvidia.com/dgx/dgxh100-user-guide/introduction-to-dgxh100.html</x:v>
      </x:c>
    </x:row>
    <x:row r="816" ht="44" customHeight="1">
      <x:c r="A816" s="10" t="str">
        <x:v>B2</x:v>
      </x:c>
      <x:c r="B816" s="10" t="str">
        <x:v>B2</x:v>
      </x:c>
      <x:c r="C816" s="11" t="str">
        <x:v>Оборудование</x:v>
      </x:c>
      <x:c r="D816" s="11" t="str">
        <x:v>Оперативная память сервера</x:v>
      </x:c>
      <x:c r="E816" s="11" t="str">
        <x:v>2TB DDR5 на узел, заполнение и модули по OEM</x:v>
      </x:c>
      <x:c r="F816" s="14" t="n">
        <x:v>1</x:v>
      </x:c>
      <x:c r="G816" s="3" t="str">
        <x:v>к-т</x:v>
      </x:c>
      <x:c r="H816" s="21" t="n">
        <x:v>0</x:v>
      </x:c>
      <x:c r="I816" s="21" t="n">
        <x:v>0</x:v>
      </x:c>
      <x:c r="J816" s="16" t="n">
        <x:f>IF(AND(ISNUMBER(F816),ISNUMBER(H816)),F816*H816,"")</x:f>
        <x:v>0</x:v>
      </x:c>
      <x:c r="K816" s="16" t="n">
        <x:f>IF(AND(ISNUMBER(F816),ISNUMBER(I816)),F816*I816,"")</x:f>
        <x:v>0</x:v>
      </x:c>
      <x:c r="L816" s="11" t="str">
        <x:v>В комплекте</x:v>
      </x:c>
      <x:c r="M816" s="11" t="str"/>
      <x:c r="N816" s="11" t="str">
        <x:v>Включено в цену основного комплекта. Доплата $0.</x:v>
      </x:c>
      <x:c r="O816" s="11" t="str">
        <x:f>IF(C816="Опционально","Вне итога",IF(AND(ISNUMBER(F816),ISNUMBER(H816),ISNUMBER(I816),F816&gt;0,H816&gt;=0,I816&gt;=H816),"Цена учтена","Уточнить цену/количество"))</x:f>
        <x:v>Цена учтена</x:v>
      </x:c>
      <x:c r="P816" s="10"/>
      <x:c r="Q816" s="18" t="str">
        <x:v>NVIDIA: комплект DGX H100/H200</x:v>
      </x:c>
      <x:c r="R816" s="18" t="str">
        <x:v>https://docs.nvidia.com/dgx/dgxh100-user-guide/introduction-to-dgxh100.html</x:v>
      </x:c>
    </x:row>
    <x:row r="817" ht="44" customHeight="1">
      <x:c r="A817" s="10" t="str">
        <x:v>B2</x:v>
      </x:c>
      <x:c r="B817" s="10" t="str">
        <x:v>B2</x:v>
      </x:c>
      <x:c r="C817" s="11" t="str">
        <x:v>Оборудование</x:v>
      </x:c>
      <x:c r="D817" s="11" t="str">
        <x:v>Загрузочные SSD</x:v>
      </x:c>
      <x:c r="E817" s="11" t="str">
        <x:v>2×1.92TB на узел, зеркальная загрузка</x:v>
      </x:c>
      <x:c r="F817" s="14" t="n">
        <x:v>2</x:v>
      </x:c>
      <x:c r="G817" s="3" t="str">
        <x:v>шт</x:v>
      </x:c>
      <x:c r="H817" s="21" t="n">
        <x:v>0</x:v>
      </x:c>
      <x:c r="I817" s="21" t="n">
        <x:v>0</x:v>
      </x:c>
      <x:c r="J817" s="16" t="n">
        <x:f>IF(AND(ISNUMBER(F817),ISNUMBER(H817)),F817*H817,"")</x:f>
        <x:v>0</x:v>
      </x:c>
      <x:c r="K817" s="16" t="n">
        <x:f>IF(AND(ISNUMBER(F817),ISNUMBER(I817)),F817*I817,"")</x:f>
        <x:v>0</x:v>
      </x:c>
      <x:c r="L817" s="11" t="str">
        <x:v>В комплекте</x:v>
      </x:c>
      <x:c r="M817" s="11" t="str"/>
      <x:c r="N817" s="11" t="str">
        <x:v>Включено в цену основного комплекта. Доплата $0.</x:v>
      </x:c>
      <x:c r="O817" s="11" t="str">
        <x:f>IF(C817="Опционально","Вне итога",IF(AND(ISNUMBER(F817),ISNUMBER(H817),ISNUMBER(I817),F817&gt;0,H817&gt;=0,I817&gt;=H817),"Цена учтена","Уточнить цену/количество"))</x:f>
        <x:v>Цена учтена</x:v>
      </x:c>
      <x:c r="P817" s="10"/>
      <x:c r="Q817" s="18" t="str">
        <x:v>NVIDIA: комплект DGX H100/H200</x:v>
      </x:c>
      <x:c r="R817" s="18" t="str">
        <x:v>https://docs.nvidia.com/dgx/dgxh100-user-guide/introduction-to-dgxh100.html</x:v>
      </x:c>
    </x:row>
    <x:row r="818" ht="44" customHeight="1">
      <x:c r="A818" s="10" t="str">
        <x:v>B2</x:v>
      </x:c>
      <x:c r="B818" s="10" t="str">
        <x:v>B2</x:v>
      </x:c>
      <x:c r="C818" s="11" t="str">
        <x:v>Оборудование</x:v>
      </x:c>
      <x:c r="D818" s="11" t="str">
        <x:v>SSD для данных и моделей</x:v>
      </x:c>
      <x:c r="E818" s="11" t="str">
        <x:v>8×3.84TB NVMe на узел</x:v>
      </x:c>
      <x:c r="F818" s="14" t="n">
        <x:v>8</x:v>
      </x:c>
      <x:c r="G818" s="3" t="str">
        <x:v>шт</x:v>
      </x:c>
      <x:c r="H818" s="21" t="n">
        <x:v>0</x:v>
      </x:c>
      <x:c r="I818" s="21" t="n">
        <x:v>0</x:v>
      </x:c>
      <x:c r="J818" s="16" t="n">
        <x:f>IF(AND(ISNUMBER(F818),ISNUMBER(H818)),F818*H818,"")</x:f>
        <x:v>0</x:v>
      </x:c>
      <x:c r="K818" s="16" t="n">
        <x:f>IF(AND(ISNUMBER(F818),ISNUMBER(I818)),F818*I818,"")</x:f>
        <x:v>0</x:v>
      </x:c>
      <x:c r="L818" s="11" t="str">
        <x:v>В комплекте</x:v>
      </x:c>
      <x:c r="M818" s="11" t="str"/>
      <x:c r="N818" s="11" t="str">
        <x:v>Включено в цену основного комплекта. Доплата $0.</x:v>
      </x:c>
      <x:c r="O818" s="11" t="str">
        <x:f>IF(C818="Опционально","Вне итога",IF(AND(ISNUMBER(F818),ISNUMBER(H818),ISNUMBER(I818),F818&gt;0,H818&gt;=0,I818&gt;=H818),"Цена учтена","Уточнить цену/количество"))</x:f>
        <x:v>Цена учтена</x:v>
      </x:c>
      <x:c r="P818" s="10"/>
      <x:c r="Q818" s="18" t="str">
        <x:v>NVIDIA: комплект DGX H100/H200</x:v>
      </x:c>
      <x:c r="R818" s="18" t="str">
        <x:v>https://docs.nvidia.com/dgx/dgxh100-user-guide/introduction-to-dgxh100.html</x:v>
      </x:c>
    </x:row>
    <x:row r="819" ht="44" customHeight="1">
      <x:c r="A819" s="10" t="str">
        <x:v>B2</x:v>
      </x:c>
      <x:c r="B819" s="10" t="str">
        <x:v>B2</x:v>
      </x:c>
      <x:c r="C819" s="11" t="str">
        <x:v>Оборудование</x:v>
      </x:c>
      <x:c r="D819" s="11" t="str">
        <x:v>NVSwitch и внутренние соединения</x:v>
      </x:c>
      <x:c r="E819" s="11" t="str">
        <x:v>4 NVSwitch на узел, NVLink, платы и шлейфы</x:v>
      </x:c>
      <x:c r="F819" s="14" t="n">
        <x:v>1</x:v>
      </x:c>
      <x:c r="G819" s="3" t="str">
        <x:v>к-т</x:v>
      </x:c>
      <x:c r="H819" s="21" t="n">
        <x:v>0</x:v>
      </x:c>
      <x:c r="I819" s="21" t="n">
        <x:v>0</x:v>
      </x:c>
      <x:c r="J819" s="16" t="n">
        <x:f>IF(AND(ISNUMBER(F819),ISNUMBER(H819)),F819*H819,"")</x:f>
        <x:v>0</x:v>
      </x:c>
      <x:c r="K819" s="16" t="n">
        <x:f>IF(AND(ISNUMBER(F819),ISNUMBER(I819)),F819*I819,"")</x:f>
        <x:v>0</x:v>
      </x:c>
      <x:c r="L819" s="11" t="str">
        <x:v>В комплекте</x:v>
      </x:c>
      <x:c r="M819" s="11" t="str"/>
      <x:c r="N819" s="11" t="str">
        <x:v>Включено в цену основного комплекта. Доплата $0.</x:v>
      </x:c>
      <x:c r="O819" s="11" t="str">
        <x:f>IF(C819="Опционально","Вне итога",IF(AND(ISNUMBER(F819),ISNUMBER(H819),ISNUMBER(I819),F819&gt;0,H819&gt;=0,I819&gt;=H819),"Цена учтена","Уточнить цену/количество"))</x:f>
        <x:v>Цена учтена</x:v>
      </x:c>
      <x:c r="P819" s="10"/>
      <x:c r="Q819" s="18" t="str">
        <x:v>NVIDIA: комплект DGX H100/H200</x:v>
      </x:c>
      <x:c r="R819" s="18" t="str">
        <x:v>https://docs.nvidia.com/dgx/dgxh100-user-guide/introduction-to-dgxh100.html</x:v>
      </x:c>
    </x:row>
    <x:row r="820" ht="44" customHeight="1">
      <x:c r="A820" s="10" t="str">
        <x:v>B2</x:v>
      </x:c>
      <x:c r="B820" s="10" t="str">
        <x:v>B2</x:v>
      </x:c>
      <x:c r="C820" s="11" t="str">
        <x:v>Оборудование</x:v>
      </x:c>
      <x:c r="D820" s="11" t="str">
        <x:v>Сетевая часть для обмена</x:v>
      </x:c>
      <x:c r="E820" s="11" t="str">
        <x:v>8×ConnectX-7 на узел. Разъёмы по DGX</x:v>
      </x:c>
      <x:c r="F820" s="14" t="n">
        <x:v>8</x:v>
      </x:c>
      <x:c r="G820" s="3" t="str">
        <x:v>порт</x:v>
      </x:c>
      <x:c r="H820" s="21" t="n">
        <x:v>0</x:v>
      </x:c>
      <x:c r="I820" s="21" t="n">
        <x:v>0</x:v>
      </x:c>
      <x:c r="J820" s="16" t="n">
        <x:f>IF(AND(ISNUMBER(F820),ISNUMBER(H820)),F820*H820,"")</x:f>
        <x:v>0</x:v>
      </x:c>
      <x:c r="K820" s="16" t="n">
        <x:f>IF(AND(ISNUMBER(F820),ISNUMBER(I820)),F820*I820,"")</x:f>
        <x:v>0</x:v>
      </x:c>
      <x:c r="L820" s="11" t="str">
        <x:v>В комплекте</x:v>
      </x:c>
      <x:c r="M820" s="11" t="str"/>
      <x:c r="N820" s="11" t="str">
        <x:v>Включено в цену основного комплекта. Доплата $0.</x:v>
      </x:c>
      <x:c r="O820" s="11" t="str">
        <x:f>IF(C820="Опционально","Вне итога",IF(AND(ISNUMBER(F820),ISNUMBER(H820),ISNUMBER(I820),F820&gt;0,H820&gt;=0,I820&gt;=H820),"Цена учтена","Уточнить цену/количество"))</x:f>
        <x:v>Цена учтена</x:v>
      </x:c>
      <x:c r="P820" s="10"/>
      <x:c r="Q820" s="18" t="str">
        <x:v>NVIDIA: комплект DGX H100/H200</x:v>
      </x:c>
      <x:c r="R820" s="18" t="str">
        <x:v>https://docs.nvidia.com/dgx/dgxh100-user-guide/introduction-to-dgxh100.html</x:v>
      </x:c>
    </x:row>
    <x:row r="821" ht="44" customHeight="1">
      <x:c r="A821" s="10" t="str">
        <x:v>B2</x:v>
      </x:c>
      <x:c r="B821" s="10" t="str">
        <x:v>B2</x:v>
      </x:c>
      <x:c r="C821" s="11" t="str">
        <x:v>Оборудование</x:v>
      </x:c>
      <x:c r="D821" s="11" t="str">
        <x:v>Сеть хранения и управления</x:v>
      </x:c>
      <x:c r="E821" s="11" t="str">
        <x:v>2 dual-port ConnectX-7, 10GbE RJ45 ОС, 1GbE BMC</x:v>
      </x:c>
      <x:c r="F821" s="14" t="n">
        <x:v>1</x:v>
      </x:c>
      <x:c r="G821" s="3" t="str">
        <x:v>к-т</x:v>
      </x:c>
      <x:c r="H821" s="21" t="n">
        <x:v>0</x:v>
      </x:c>
      <x:c r="I821" s="21" t="n">
        <x:v>0</x:v>
      </x:c>
      <x:c r="J821" s="16" t="n">
        <x:f>IF(AND(ISNUMBER(F821),ISNUMBER(H821)),F821*H821,"")</x:f>
        <x:v>0</x:v>
      </x:c>
      <x:c r="K821" s="16" t="n">
        <x:f>IF(AND(ISNUMBER(F821),ISNUMBER(I821)),F821*I821,"")</x:f>
        <x:v>0</x:v>
      </x:c>
      <x:c r="L821" s="11" t="str">
        <x:v>В комплекте</x:v>
      </x:c>
      <x:c r="M821" s="11" t="str"/>
      <x:c r="N821" s="11" t="str">
        <x:v>Включено в цену основного комплекта. Доплата $0.</x:v>
      </x:c>
      <x:c r="O821" s="11" t="str">
        <x:f>IF(C821="Опционально","Вне итога",IF(AND(ISNUMBER(F821),ISNUMBER(H821),ISNUMBER(I821),F821&gt;0,H821&gt;=0,I821&gt;=H821),"Цена учтена","Уточнить цену/количество"))</x:f>
        <x:v>Цена учтена</x:v>
      </x:c>
      <x:c r="P821" s="10"/>
      <x:c r="Q821" s="18" t="str">
        <x:v>NVIDIA: комплект DGX H100/H200</x:v>
      </x:c>
      <x:c r="R821" s="18" t="str">
        <x:v>https://docs.nvidia.com/dgx/dgxh100-user-guide/introduction-to-dgxh100.html</x:v>
      </x:c>
    </x:row>
    <x:row r="822" ht="44" customHeight="1">
      <x:c r="A822" s="10" t="str">
        <x:v>B2</x:v>
      </x:c>
      <x:c r="B822" s="10" t="str">
        <x:v>B2</x:v>
      </x:c>
      <x:c r="C822" s="11" t="str">
        <x:v>Оборудование</x:v>
      </x:c>
      <x:c r="D822" s="11" t="str">
        <x:v>Блоки питания</x:v>
      </x:c>
      <x:c r="E822" s="11" t="str">
        <x:v>6 OEM блоков на узел</x:v>
      </x:c>
      <x:c r="F822" s="14" t="n">
        <x:v>6</x:v>
      </x:c>
      <x:c r="G822" s="3" t="str">
        <x:v>шт</x:v>
      </x:c>
      <x:c r="H822" s="21" t="n">
        <x:v>0</x:v>
      </x:c>
      <x:c r="I822" s="21" t="n">
        <x:v>0</x:v>
      </x:c>
      <x:c r="J822" s="16" t="n">
        <x:f>IF(AND(ISNUMBER(F822),ISNUMBER(H822)),F822*H822,"")</x:f>
        <x:v>0</x:v>
      </x:c>
      <x:c r="K822" s="16" t="n">
        <x:f>IF(AND(ISNUMBER(F822),ISNUMBER(I822)),F822*I822,"")</x:f>
        <x:v>0</x:v>
      </x:c>
      <x:c r="L822" s="11" t="str">
        <x:v>В комплекте</x:v>
      </x:c>
      <x:c r="M822" s="11" t="str"/>
      <x:c r="N822" s="11" t="str">
        <x:v>Включено в цену основного комплекта. Доплата $0.</x:v>
      </x:c>
      <x:c r="O822" s="11" t="str">
        <x:f>IF(C822="Опционально","Вне итога",IF(AND(ISNUMBER(F822),ISNUMBER(H822),ISNUMBER(I822),F822&gt;0,H822&gt;=0,I822&gt;=H822),"Цена учтена","Уточнить цену/количество"))</x:f>
        <x:v>Цена учтена</x:v>
      </x:c>
      <x:c r="P822" s="10"/>
      <x:c r="Q822" s="18" t="str">
        <x:v>NVIDIA: комплект DGX H100/H200</x:v>
      </x:c>
      <x:c r="R822" s="18" t="str">
        <x:v>https://docs.nvidia.com/dgx/dgxh100-user-guide/introduction-to-dgxh100.html</x:v>
      </x:c>
    </x:row>
    <x:row r="823" ht="44" customHeight="1">
      <x:c r="A823" s="10" t="str">
        <x:v>B2</x:v>
      </x:c>
      <x:c r="B823" s="10" t="str">
        <x:v>B2</x:v>
      </x:c>
      <x:c r="C823" s="11" t="str">
        <x:v>Оборудование</x:v>
      </x:c>
      <x:c r="D823" s="11" t="str">
        <x:v>Шнуры питания сервера</x:v>
      </x:c>
      <x:c r="E823" s="11" t="str">
        <x:v>6 OEM фиксируемых шнуров на узел, согласовать с PDU</x:v>
      </x:c>
      <x:c r="F823" s="14" t="n">
        <x:v>6</x:v>
      </x:c>
      <x:c r="G823" s="3" t="str">
        <x:v>шт</x:v>
      </x:c>
      <x:c r="H823" s="21" t="n">
        <x:v>0</x:v>
      </x:c>
      <x:c r="I823" s="21" t="n">
        <x:v>0</x:v>
      </x:c>
      <x:c r="J823" s="16" t="n">
        <x:f>IF(AND(ISNUMBER(F823),ISNUMBER(H823)),F823*H823,"")</x:f>
        <x:v>0</x:v>
      </x:c>
      <x:c r="K823" s="16" t="n">
        <x:f>IF(AND(ISNUMBER(F823),ISNUMBER(I823)),F823*I823,"")</x:f>
        <x:v>0</x:v>
      </x:c>
      <x:c r="L823" s="11" t="str">
        <x:v>В комплекте</x:v>
      </x:c>
      <x:c r="M823" s="11" t="str">
        <x:v>Производитель комплектует шнуры. Внешние розетки/PDU посчитаны отдельно.</x:v>
      </x:c>
      <x:c r="N823" s="11" t="str">
        <x:v>Включено в цену основного комплекта. Доплата $0.</x:v>
      </x:c>
      <x:c r="O823" s="11" t="str">
        <x:f>IF(C823="Опционально","Вне итога",IF(AND(ISNUMBER(F823),ISNUMBER(H823),ISNUMBER(I823),F823&gt;0,H823&gt;=0,I823&gt;=H823),"Цена учтена","Уточнить цену/количество"))</x:f>
        <x:v>Цена учтена</x:v>
      </x:c>
      <x:c r="P823" s="10"/>
      <x:c r="Q823" s="18" t="str">
        <x:v>NVIDIA: комплект DGX H100/H200</x:v>
      </x:c>
      <x:c r="R823" s="18" t="str">
        <x:v>https://docs.nvidia.com/dgx/dgxh100-user-guide/introduction-to-dgxh100.html</x:v>
      </x:c>
    </x:row>
    <x:row r="824" ht="44" customHeight="1">
      <x:c r="A824" s="10" t="str">
        <x:v>B2</x:v>
      </x:c>
      <x:c r="B824" s="10" t="str">
        <x:v>B2</x:v>
      </x:c>
      <x:c r="C824" s="11" t="str">
        <x:v>Оборудование</x:v>
      </x:c>
      <x:c r="D824" s="11" t="str">
        <x:v>Корпус, охлаждение и крепление</x:v>
      </x:c>
      <x:c r="E824" s="11" t="str">
        <x:v>8U, вентиляторы, радиаторы, OEM рельсы</x:v>
      </x:c>
      <x:c r="F824" s="14" t="n">
        <x:v>1</x:v>
      </x:c>
      <x:c r="G824" s="3" t="str">
        <x:v>к-т</x:v>
      </x:c>
      <x:c r="H824" s="21" t="n">
        <x:v>0</x:v>
      </x:c>
      <x:c r="I824" s="21" t="n">
        <x:v>0</x:v>
      </x:c>
      <x:c r="J824" s="16" t="n">
        <x:f>IF(AND(ISNUMBER(F824),ISNUMBER(H824)),F824*H824,"")</x:f>
        <x:v>0</x:v>
      </x:c>
      <x:c r="K824" s="16" t="n">
        <x:f>IF(AND(ISNUMBER(F824),ISNUMBER(I824)),F824*I824,"")</x:f>
        <x:v>0</x:v>
      </x:c>
      <x:c r="L824" s="11" t="str">
        <x:v>В комплекте</x:v>
      </x:c>
      <x:c r="M824" s="11" t="str"/>
      <x:c r="N824" s="11" t="str">
        <x:v>Включено в цену основного комплекта. Доплата $0.</x:v>
      </x:c>
      <x:c r="O824" s="11" t="str">
        <x:f>IF(C824="Опционально","Вне итога",IF(AND(ISNUMBER(F824),ISNUMBER(H824),ISNUMBER(I824),F824&gt;0,H824&gt;=0,I824&gt;=H824),"Цена учтена","Уточнить цену/количество"))</x:f>
        <x:v>Цена учтена</x:v>
      </x:c>
      <x:c r="P824" s="10"/>
      <x:c r="Q824" s="18" t="str">
        <x:v>NVIDIA: комплект DGX H100/H200</x:v>
      </x:c>
      <x:c r="R824" s="18" t="str">
        <x:v>https://docs.nvidia.com/dgx/dgxh100-user-guide/introduction-to-dgxh100.html</x:v>
      </x:c>
    </x:row>
    <x:row r="825" ht="44" customHeight="1">
      <x:c r="A825" s="10" t="str">
        <x:v>B2</x:v>
      </x:c>
      <x:c r="B825" s="10" t="str">
        <x:v>B2</x:v>
      </x:c>
      <x:c r="C825" s="11" t="str">
        <x:v>Оборудование</x:v>
      </x:c>
      <x:c r="D825" s="11" t="str">
        <x:v>Гарантия базового комплекта</x:v>
      </x:c>
      <x:c r="E825" s="11" t="str">
        <x:v>Срок, выездной ремонт и регион уточнить в заказе</x:v>
      </x:c>
      <x:c r="F825" s="14" t="n">
        <x:v>1</x:v>
      </x:c>
      <x:c r="G825" s="3" t="str">
        <x:v>к-т</x:v>
      </x:c>
      <x:c r="H825" s="21" t="n">
        <x:v>0</x:v>
      </x:c>
      <x:c r="I825" s="21" t="n">
        <x:v>0</x:v>
      </x:c>
      <x:c r="J825" s="16" t="n">
        <x:f>IF(AND(ISNUMBER(F825),ISNUMBER(H825)),F825*H825,"")</x:f>
        <x:v>0</x:v>
      </x:c>
      <x:c r="K825" s="16" t="n">
        <x:f>IF(AND(ISNUMBER(F825),ISNUMBER(I825)),F825*I825,"")</x:f>
        <x:v>0</x:v>
      </x:c>
      <x:c r="L825" s="11" t="str">
        <x:v>В комплекте</x:v>
      </x:c>
      <x:c r="M825" s="11" t="str">
        <x:v>Проверить наличие гарантии в итоговой цене. Продление отдельно не рассчитано.</x:v>
      </x:c>
      <x:c r="N825" s="11" t="str">
        <x:v>Включено в цену основного комплекта. Доплата $0.</x:v>
      </x:c>
      <x:c r="O825" s="11" t="str">
        <x:f>IF(C825="Опционально","Вне итога",IF(AND(ISNUMBER(F825),ISNUMBER(H825),ISNUMBER(I825),F825&gt;0,H825&gt;=0,I825&gt;=H825),"Цена учтена","Уточнить цену/количество"))</x:f>
        <x:v>Цена учтена</x:v>
      </x:c>
      <x:c r="P825" s="10"/>
      <x:c r="Q825" s="18" t="str">
        <x:v>NVIDIA: комплект DGX H100/H200</x:v>
      </x:c>
      <x:c r="R825" s="18" t="str">
        <x:v>https://docs.nvidia.com/dgx/dgxh100-user-guide/introduction-to-dgxh100.html</x:v>
      </x:c>
    </x:row>
    <x:row r="826" ht="44" customHeight="1">
      <x:c r="A826" s="10" t="str">
        <x:v>B2</x:v>
      </x:c>
      <x:c r="B826" s="10" t="str">
        <x:v>B2</x:v>
      </x:c>
      <x:c r="C826" s="11" t="str">
        <x:v>Оборудование</x:v>
      </x:c>
      <x:c r="D826" s="11" t="str">
        <x:v>Коммутатор обычной сети</x:v>
      </x:c>
      <x:c r="E826" s="11" t="str">
        <x:v>8×RJ45 1/2.5/5/10GbE, управляемый. При &gt;6 узлах: 24 порта</x:v>
      </x:c>
      <x:c r="F826" s="14" t="n">
        <x:v>1</x:v>
      </x:c>
      <x:c r="G826" s="3" t="str">
        <x:v>шт</x:v>
      </x:c>
      <x:c r="H826" s="15" t="n">
        <x:v>650</x:v>
      </x:c>
      <x:c r="I826" s="15" t="n">
        <x:v>1600</x:v>
      </x:c>
      <x:c r="J826" s="16" t="n">
        <x:f>IF(AND(ISNUMBER(F826),ISNUMBER(H826)),F826*H826,"")</x:f>
        <x:v>650</x:v>
      </x:c>
      <x:c r="K826" s="16" t="n">
        <x:f>IF(AND(ISNUMBER(F826),ISNUMBER(I826)),F826*I826,"")</x:f>
        <x:v>1600</x:v>
      </x:c>
      <x:c r="L826" s="11" t="str">
        <x:v>Купить</x:v>
      </x:c>
      <x:c r="M826" s="11" t="str">
        <x:v>Управление, загрузка файлов, резервные копии. Использовать Ethernet ОС, а не BMC.</x:v>
      </x:c>
      <x:c r="N826" s="11" t="str">
        <x:v>Бюджетная оценка на 03.10.2026. Источник подтверждает характеристики, а не цену.</x:v>
      </x:c>
      <x:c r="O826" s="11" t="str">
        <x:f>IF(C826="Опционально","Вне итога",IF(AND(ISNUMBER(F826),ISNUMBER(H826),ISNUMBER(I826),F826&gt;0,H826&gt;=0,I826&gt;=H826),"Цена учтена","Уточнить цену/количество"))</x:f>
        <x:v>Цена учтена</x:v>
      </x:c>
      <x:c r="P826" s="10"/>
      <x:c r="Q826" s="18" t="str">
        <x:v>Бюджетная оценка автора</x:v>
      </x:c>
      <x:c r="R826" s="18" t="str"/>
    </x:row>
    <x:row r="827" ht="44" customHeight="1">
      <x:c r="A827" s="10" t="str">
        <x:v>B2</x:v>
      </x:c>
      <x:c r="B827" s="10" t="str">
        <x:v>B2</x:v>
      </x:c>
      <x:c r="C827" s="11" t="str">
        <x:v>Оборудование</x:v>
      </x:c>
      <x:c r="D827" s="11" t="str">
        <x:v>Сетевой шлюз</x:v>
      </x:c>
      <x:c r="E827" s="11" t="str">
        <x:v>Проводной маршрутизатор с межсетевым экраном, ≥1GbE</x:v>
      </x:c>
      <x:c r="F827" s="14" t="n">
        <x:v>1</x:v>
      </x:c>
      <x:c r="G827" s="3" t="str">
        <x:v>шт</x:v>
      </x:c>
      <x:c r="H827" s="15" t="n">
        <x:v>150</x:v>
      </x:c>
      <x:c r="I827" s="15" t="n">
        <x:v>500</x:v>
      </x:c>
      <x:c r="J827" s="16" t="n">
        <x:f>IF(AND(ISNUMBER(F827),ISNUMBER(H827)),F827*H827,"")</x:f>
        <x:v>150</x:v>
      </x:c>
      <x:c r="K827" s="16" t="n">
        <x:f>IF(AND(ISNUMBER(F827),ISNUMBER(I827)),F827*I827,"")</x:f>
        <x:v>500</x:v>
      </x:c>
      <x:c r="L827" s="11" t="str">
        <x:v>Купить</x:v>
      </x:c>
      <x:c r="M827" s="11" t="str">
        <x:v>Подключение к локальной сети. Плата за связь не включена.</x:v>
      </x:c>
      <x:c r="N827" s="11" t="str">
        <x:v>Бюджетная оценка на 03.10.2026. Источник подтверждает характеристики, а не цену.</x:v>
      </x:c>
      <x:c r="O827" s="11" t="str">
        <x:f>IF(C827="Опционально","Вне итога",IF(AND(ISNUMBER(F827),ISNUMBER(H827),ISNUMBER(I827),F827&gt;0,H827&gt;=0,I827&gt;=H827),"Цена учтена","Уточнить цену/количество"))</x:f>
        <x:v>Цена учтена</x:v>
      </x:c>
      <x:c r="P827" s="10"/>
      <x:c r="Q827" s="18" t="str">
        <x:v>Бюджетная оценка автора</x:v>
      </x:c>
      <x:c r="R827" s="18" t="str"/>
    </x:row>
    <x:row r="828" ht="44" customHeight="1">
      <x:c r="A828" s="10" t="str">
        <x:v>B2</x:v>
      </x:c>
      <x:c r="B828" s="10" t="str">
        <x:v>B2</x:v>
      </x:c>
      <x:c r="C828" s="11" t="str">
        <x:v>Оборудование</x:v>
      </x:c>
      <x:c r="D828" s="11" t="str">
        <x:v>Резервное хранилище</x:v>
      </x:c>
      <x:c r="E828" s="11" t="str">
        <x:v>NAS 4 отсека, 10GbE, RAM ≥16GB, диски отдельно</x:v>
      </x:c>
      <x:c r="F828" s="14" t="n">
        <x:v>1</x:v>
      </x:c>
      <x:c r="G828" s="3" t="str">
        <x:v>шт</x:v>
      </x:c>
      <x:c r="H828" s="15" t="n">
        <x:v>1100</x:v>
      </x:c>
      <x:c r="I828" s="15" t="n">
        <x:v>2600</x:v>
      </x:c>
      <x:c r="J828" s="16" t="n">
        <x:f>IF(AND(ISNUMBER(F828),ISNUMBER(H828)),F828*H828,"")</x:f>
        <x:v>1100</x:v>
      </x:c>
      <x:c r="K828" s="16" t="n">
        <x:f>IF(AND(ISNUMBER(F828),ISNUMBER(I828)),F828*I828,"")</x:f>
        <x:v>2600</x:v>
      </x:c>
      <x:c r="L828" s="11" t="str">
        <x:v>Купить</x:v>
      </x:c>
      <x:c r="M828" s="11" t="str">
        <x:v>Копии настроек, данных и контрольных точек. Основной сервер не считается резервной копией.</x:v>
      </x:c>
      <x:c r="N828" s="11" t="str">
        <x:v>Бюджетная оценка на 03.10.2026. Источник подтверждает характеристики, а не цену.</x:v>
      </x:c>
      <x:c r="O828" s="11" t="str">
        <x:f>IF(C828="Опционально","Вне итога",IF(AND(ISNUMBER(F828),ISNUMBER(H828),ISNUMBER(I828),F828&gt;0,H828&gt;=0,I828&gt;=H828),"Цена учтена","Уточнить цену/количество"))</x:f>
        <x:v>Цена учтена</x:v>
      </x:c>
      <x:c r="P828" s="10"/>
      <x:c r="Q828" s="18" t="str">
        <x:v>Бюджетная оценка автора</x:v>
      </x:c>
      <x:c r="R828" s="18" t="str"/>
    </x:row>
    <x:row r="829" ht="44" customHeight="1">
      <x:c r="A829" s="10" t="str">
        <x:v>B2</x:v>
      </x:c>
      <x:c r="B829" s="10" t="str">
        <x:v>B2</x:v>
      </x:c>
      <x:c r="C829" s="11" t="str">
        <x:v>Оборудование</x:v>
      </x:c>
      <x:c r="D829" s="11" t="str">
        <x:v>Диски резервного хранилища</x:v>
      </x:c>
      <x:c r="E829" s="11" t="str">
        <x:v>4×12TB NAS/enterprise HDD. RAID6: около 24TB до форматирования</x:v>
      </x:c>
      <x:c r="F829" s="14" t="n">
        <x:v>4</x:v>
      </x:c>
      <x:c r="G829" s="3" t="str">
        <x:v>шт</x:v>
      </x:c>
      <x:c r="H829" s="15" t="n">
        <x:v>250</x:v>
      </x:c>
      <x:c r="I829" s="15" t="n">
        <x:v>430</x:v>
      </x:c>
      <x:c r="J829" s="16" t="n">
        <x:f>IF(AND(ISNUMBER(F829),ISNUMBER(H829)),F829*H829,"")</x:f>
        <x:v>1000</x:v>
      </x:c>
      <x:c r="K829" s="16" t="n">
        <x:f>IF(AND(ISNUMBER(F829),ISNUMBER(I829)),F829*I829,"")</x:f>
        <x:v>1720</x:v>
      </x:c>
      <x:c r="L829" s="11" t="str">
        <x:v>Купить</x:v>
      </x:c>
      <x:c r="M829" s="11" t="str">
        <x:v>Цена каждого диска. Один дополнительный запасной диск указан отдельно.</x:v>
      </x:c>
      <x:c r="N829" s="11" t="str">
        <x:v>Бюджетная оценка на 03.10.2026. Источник подтверждает характеристики, а не цену.</x:v>
      </x:c>
      <x:c r="O829" s="11" t="str">
        <x:f>IF(C829="Опционально","Вне итога",IF(AND(ISNUMBER(F829),ISNUMBER(H829),ISNUMBER(I829),F829&gt;0,H829&gt;=0,I829&gt;=H829),"Цена учтена","Уточнить цену/количество"))</x:f>
        <x:v>Цена учтена</x:v>
      </x:c>
      <x:c r="P829" s="10"/>
      <x:c r="Q829" s="18" t="str">
        <x:v>Бюджетная оценка автора</x:v>
      </x:c>
      <x:c r="R829" s="18" t="str"/>
    </x:row>
    <x:row r="830" ht="44" customHeight="1">
      <x:c r="A830" s="10" t="str">
        <x:v>B2</x:v>
      </x:c>
      <x:c r="B830" s="10" t="str">
        <x:v>B2</x:v>
      </x:c>
      <x:c r="C830" s="11" t="str">
        <x:v>Оборудование</x:v>
      </x:c>
      <x:c r="D830" s="11" t="str">
        <x:v>Запасной диск NAS</x:v>
      </x:c>
      <x:c r="E830" s="11" t="str">
        <x:v>12TB той же совместимой серии</x:v>
      </x:c>
      <x:c r="F830" s="14" t="n">
        <x:v>1</x:v>
      </x:c>
      <x:c r="G830" s="3" t="str">
        <x:v>шт</x:v>
      </x:c>
      <x:c r="H830" s="15" t="n">
        <x:v>250</x:v>
      </x:c>
      <x:c r="I830" s="15" t="n">
        <x:v>430</x:v>
      </x:c>
      <x:c r="J830" s="16" t="n">
        <x:f>IF(AND(ISNUMBER(F830),ISNUMBER(H830)),F830*H830,"")</x:f>
        <x:v>250</x:v>
      </x:c>
      <x:c r="K830" s="16" t="n">
        <x:f>IF(AND(ISNUMBER(F830),ISNUMBER(I830)),F830*I830,"")</x:f>
        <x:v>430</x:v>
      </x:c>
      <x:c r="L830" s="11" t="str">
        <x:v>Купить</x:v>
      </x:c>
      <x:c r="M830" s="11" t="str">
        <x:v>Быстрая замена отказавшего диска.</x:v>
      </x:c>
      <x:c r="N830" s="11" t="str">
        <x:v>Бюджетная оценка на 03.10.2026. Источник подтверждает характеристики, а не цену.</x:v>
      </x:c>
      <x:c r="O830" s="11" t="str">
        <x:f>IF(C830="Опционально","Вне итога",IF(AND(ISNUMBER(F830),ISNUMBER(H830),ISNUMBER(I830),F830&gt;0,H830&gt;=0,I830&gt;=H830),"Цена учтена","Уточнить цену/количество"))</x:f>
        <x:v>Цена учтена</x:v>
      </x:c>
      <x:c r="P830" s="10"/>
      <x:c r="Q830" s="18" t="str">
        <x:v>Бюджетная оценка автора</x:v>
      </x:c>
      <x:c r="R830" s="18" t="str"/>
    </x:row>
    <x:row r="831" ht="44" customHeight="1">
      <x:c r="A831" s="10" t="str">
        <x:v>B2</x:v>
      </x:c>
      <x:c r="B831" s="10" t="str">
        <x:v>B2</x:v>
      </x:c>
      <x:c r="C831" s="11" t="str">
        <x:v>Оборудование</x:v>
      </x:c>
      <x:c r="D831" s="11" t="str">
        <x:v>Рабочее место администратора</x:v>
      </x:c>
      <x:c r="E831" s="11" t="str">
        <x:v>Мини-ПК 16GB RAM, SSD 512GB, Ethernet</x:v>
      </x:c>
      <x:c r="F831" s="14" t="n">
        <x:v>1</x:v>
      </x:c>
      <x:c r="G831" s="3" t="str">
        <x:v>шт</x:v>
      </x:c>
      <x:c r="H831" s="15" t="n">
        <x:v>400</x:v>
      </x:c>
      <x:c r="I831" s="15" t="n">
        <x:v>800</x:v>
      </x:c>
      <x:c r="J831" s="16" t="n">
        <x:f>IF(AND(ISNUMBER(F831),ISNUMBER(H831)),F831*H831,"")</x:f>
        <x:v>400</x:v>
      </x:c>
      <x:c r="K831" s="16" t="n">
        <x:f>IF(AND(ISNUMBER(F831),ISNUMBER(I831)),F831*I831,"")</x:f>
        <x:v>800</x:v>
      </x:c>
      <x:c r="L831" s="11" t="str">
        <x:v>Купить</x:v>
      </x:c>
      <x:c r="M831" s="11" t="str">
        <x:v>Настройка и управление системой. Для Mac можно использовать один узел вместо отдельного ПК.</x:v>
      </x:c>
      <x:c r="N831" s="11" t="str">
        <x:v>Бюджетная оценка на 03.10.2026. Источник подтверждает характеристики, а не цену.</x:v>
      </x:c>
      <x:c r="O831" s="11" t="str">
        <x:f>IF(C831="Опционально","Вне итога",IF(AND(ISNUMBER(F831),ISNUMBER(H831),ISNUMBER(I831),F831&gt;0,H831&gt;=0,I831&gt;=H831),"Цена учтена","Уточнить цену/количество"))</x:f>
        <x:v>Цена учтена</x:v>
      </x:c>
      <x:c r="P831" s="10"/>
      <x:c r="Q831" s="18" t="str">
        <x:v>Бюджетная оценка автора</x:v>
      </x:c>
      <x:c r="R831" s="18" t="str"/>
    </x:row>
    <x:row r="832" ht="44" customHeight="1">
      <x:c r="A832" s="10" t="str">
        <x:v>B2</x:v>
      </x:c>
      <x:c r="B832" s="10" t="str">
        <x:v>B2</x:v>
      </x:c>
      <x:c r="C832" s="11" t="str">
        <x:v>Оборудование</x:v>
      </x:c>
      <x:c r="D832" s="11" t="str">
        <x:v>Монитор</x:v>
      </x:c>
      <x:c r="E832" s="11" t="str">
        <x:v>27 дюймов, HDMI/DisplayPort</x:v>
      </x:c>
      <x:c r="F832" s="14" t="n">
        <x:v>1</x:v>
      </x:c>
      <x:c r="G832" s="3" t="str">
        <x:v>шт</x:v>
      </x:c>
      <x:c r="H832" s="15" t="n">
        <x:v>160</x:v>
      </x:c>
      <x:c r="I832" s="15" t="n">
        <x:v>320</x:v>
      </x:c>
      <x:c r="J832" s="16" t="n">
        <x:f>IF(AND(ISNUMBER(F832),ISNUMBER(H832)),F832*H832,"")</x:f>
        <x:v>160</x:v>
      </x:c>
      <x:c r="K832" s="16" t="n">
        <x:f>IF(AND(ISNUMBER(F832),ISNUMBER(I832)),F832*I832,"")</x:f>
        <x:v>320</x:v>
      </x:c>
      <x:c r="L832" s="11" t="str">
        <x:v>Купить</x:v>
      </x:c>
      <x:c r="M832" s="11" t="str"/>
      <x:c r="N832" s="11" t="str">
        <x:v>Бюджетная оценка на 03.10.2026. Источник подтверждает характеристики, а не цену.</x:v>
      </x:c>
      <x:c r="O832" s="11" t="str">
        <x:f>IF(C832="Опционально","Вне итога",IF(AND(ISNUMBER(F832),ISNUMBER(H832),ISNUMBER(I832),F832&gt;0,H832&gt;=0,I832&gt;=H832),"Цена учтена","Уточнить цену/количество"))</x:f>
        <x:v>Цена учтена</x:v>
      </x:c>
      <x:c r="P832" s="10"/>
      <x:c r="Q832" s="18" t="str">
        <x:v>Бюджетная оценка автора</x:v>
      </x:c>
      <x:c r="R832" s="18" t="str"/>
    </x:row>
    <x:row r="833" ht="44" customHeight="1">
      <x:c r="A833" s="10" t="str">
        <x:v>B2</x:v>
      </x:c>
      <x:c r="B833" s="10" t="str">
        <x:v>B2</x:v>
      </x:c>
      <x:c r="C833" s="11" t="str">
        <x:v>Оборудование</x:v>
      </x:c>
      <x:c r="D833" s="11" t="str">
        <x:v>Клавиатура и мышь</x:v>
      </x:c>
      <x:c r="E833" s="11" t="str">
        <x:v>Проводные USB</x:v>
      </x:c>
      <x:c r="F833" s="14" t="n">
        <x:v>1</x:v>
      </x:c>
      <x:c r="G833" s="3" t="str">
        <x:v>к-т</x:v>
      </x:c>
      <x:c r="H833" s="15" t="n">
        <x:v>30</x:v>
      </x:c>
      <x:c r="I833" s="15" t="n">
        <x:v>70</x:v>
      </x:c>
      <x:c r="J833" s="16" t="n">
        <x:f>IF(AND(ISNUMBER(F833),ISNUMBER(H833)),F833*H833,"")</x:f>
        <x:v>30</x:v>
      </x:c>
      <x:c r="K833" s="16" t="n">
        <x:f>IF(AND(ISNUMBER(F833),ISNUMBER(I833)),F833*I833,"")</x:f>
        <x:v>70</x:v>
      </x:c>
      <x:c r="L833" s="11" t="str">
        <x:v>Купить</x:v>
      </x:c>
      <x:c r="M833" s="11" t="str"/>
      <x:c r="N833" s="11" t="str">
        <x:v>Бюджетная оценка на 03.10.2026. Источник подтверждает характеристики, а не цену.</x:v>
      </x:c>
      <x:c r="O833" s="11" t="str">
        <x:f>IF(C833="Опционально","Вне итога",IF(AND(ISNUMBER(F833),ISNUMBER(H833),ISNUMBER(I833),F833&gt;0,H833&gt;=0,I833&gt;=H833),"Цена учтена","Уточнить цену/количество"))</x:f>
        <x:v>Цена учтена</x:v>
      </x:c>
      <x:c r="P833" s="10"/>
      <x:c r="Q833" s="18" t="str">
        <x:v>Бюджетная оценка автора</x:v>
      </x:c>
      <x:c r="R833" s="18" t="str"/>
    </x:row>
    <x:row r="834" ht="44" customHeight="1">
      <x:c r="A834" s="10" t="str">
        <x:v>B2</x:v>
      </x:c>
      <x:c r="B834" s="10" t="str">
        <x:v>B2</x:v>
      </x:c>
      <x:c r="C834" s="11" t="str">
        <x:v>Оборудование</x:v>
      </x:c>
      <x:c r="D834" s="11" t="str">
        <x:v>Кабель монитора</x:v>
      </x:c>
      <x:c r="E834" s="11" t="str">
        <x:v>HDMI/DisplayPort 2 м, по разъёму компьютера</x:v>
      </x:c>
      <x:c r="F834" s="14" t="n">
        <x:v>1</x:v>
      </x:c>
      <x:c r="G834" s="3" t="str">
        <x:v>шт</x:v>
      </x:c>
      <x:c r="H834" s="15" t="n">
        <x:v>10</x:v>
      </x:c>
      <x:c r="I834" s="15" t="n">
        <x:v>30</x:v>
      </x:c>
      <x:c r="J834" s="16" t="n">
        <x:f>IF(AND(ISNUMBER(F834),ISNUMBER(H834)),F834*H834,"")</x:f>
        <x:v>10</x:v>
      </x:c>
      <x:c r="K834" s="16" t="n">
        <x:f>IF(AND(ISNUMBER(F834),ISNUMBER(I834)),F834*I834,"")</x:f>
        <x:v>30</x:v>
      </x:c>
      <x:c r="L834" s="11" t="str">
        <x:v>Купить</x:v>
      </x:c>
      <x:c r="M834" s="11" t="str"/>
      <x:c r="N834" s="11" t="str">
        <x:v>Бюджетная оценка на 03.10.2026. Источник подтверждает характеристики, а не цену.</x:v>
      </x:c>
      <x:c r="O834" s="11" t="str">
        <x:f>IF(C834="Опционально","Вне итога",IF(AND(ISNUMBER(F834),ISNUMBER(H834),ISNUMBER(I834),F834&gt;0,H834&gt;=0,I834&gt;=H834),"Цена учтена","Уточнить цену/количество"))</x:f>
        <x:v>Цена учтена</x:v>
      </x:c>
      <x:c r="P834" s="10"/>
      <x:c r="Q834" s="18" t="str">
        <x:v>Бюджетная оценка автора</x:v>
      </x:c>
      <x:c r="R834" s="18" t="str"/>
    </x:row>
    <x:row r="835" ht="44" customHeight="1">
      <x:c r="A835" s="10" t="str">
        <x:v>B2</x:v>
      </x:c>
      <x:c r="B835" s="10" t="str">
        <x:v>B2</x:v>
      </x:c>
      <x:c r="C835" s="11" t="str">
        <x:v>Оборудование</x:v>
      </x:c>
      <x:c r="D835" s="11" t="str">
        <x:v>Патч-корды обычной сети</x:v>
      </x:c>
      <x:c r="E835" s="11" t="str">
        <x:v>Cat6A, 2 м, RJ45, заводские</x:v>
      </x:c>
      <x:c r="F835" s="14" t="n">
        <x:v>8</x:v>
      </x:c>
      <x:c r="G835" s="3" t="str">
        <x:v>шт</x:v>
      </x:c>
      <x:c r="H835" s="15" t="n">
        <x:v>8</x:v>
      </x:c>
      <x:c r="I835" s="15" t="n">
        <x:v>20</x:v>
      </x:c>
      <x:c r="J835" s="16" t="n">
        <x:f>IF(AND(ISNUMBER(F835),ISNUMBER(H835)),F835*H835,"")</x:f>
        <x:v>64</x:v>
      </x:c>
      <x:c r="K835" s="16" t="n">
        <x:f>IF(AND(ISNUMBER(F835),ISNUMBER(I835)),F835*I835,"")</x:f>
        <x:v>160</x:v>
      </x:c>
      <x:c r="L835" s="11" t="str">
        <x:v>Купить</x:v>
      </x:c>
      <x:c r="M835" s="11" t="str">
        <x:v>6 рабочих соединений и 2 запасных. Длина 2 м является исходным допущением.</x:v>
      </x:c>
      <x:c r="N835" s="11" t="str">
        <x:v>Бюджетная оценка на 03.10.2026. Источник подтверждает характеристики, а не цену.</x:v>
      </x:c>
      <x:c r="O835" s="11" t="str">
        <x:f>IF(C835="Опционально","Вне итога",IF(AND(ISNUMBER(F835),ISNUMBER(H835),ISNUMBER(I835),F835&gt;0,H835&gt;=0,I835&gt;=H835),"Цена учтена","Уточнить цену/количество"))</x:f>
        <x:v>Цена учтена</x:v>
      </x:c>
      <x:c r="P835" s="10"/>
      <x:c r="Q835" s="18" t="str">
        <x:v>Бюджетная оценка автора</x:v>
      </x:c>
      <x:c r="R835" s="18" t="str"/>
    </x:row>
    <x:row r="836" ht="44" customHeight="1">
      <x:c r="A836" s="10" t="str">
        <x:v>B2</x:v>
      </x:c>
      <x:c r="B836" s="10" t="str">
        <x:v>B2</x:v>
      </x:c>
      <x:c r="C836" s="11" t="str">
        <x:v>Оборудование</x:v>
      </x:c>
      <x:c r="D836" s="11" t="str">
        <x:v>USB-накопители для восстановления</x:v>
      </x:c>
      <x:c r="E836" s="11" t="str">
        <x:v>64GB USB 3.x</x:v>
      </x:c>
      <x:c r="F836" s="14" t="n">
        <x:v>2</x:v>
      </x:c>
      <x:c r="G836" s="3" t="str">
        <x:v>шт</x:v>
      </x:c>
      <x:c r="H836" s="15" t="n">
        <x:v>12</x:v>
      </x:c>
      <x:c r="I836" s="15" t="n">
        <x:v>25</x:v>
      </x:c>
      <x:c r="J836" s="16" t="n">
        <x:f>IF(AND(ISNUMBER(F836),ISNUMBER(H836)),F836*H836,"")</x:f>
        <x:v>24</x:v>
      </x:c>
      <x:c r="K836" s="16" t="n">
        <x:f>IF(AND(ISNUMBER(F836),ISNUMBER(I836)),F836*I836,"")</x:f>
        <x:v>50</x:v>
      </x:c>
      <x:c r="L836" s="11" t="str">
        <x:v>Купить</x:v>
      </x:c>
      <x:c r="M836" s="11" t="str">
        <x:v>Установочный носитель и аварийное восстановление. Не место хранения единственной копии данных.</x:v>
      </x:c>
      <x:c r="N836" s="11" t="str">
        <x:v>Бюджетная оценка на 03.10.2026. Источник подтверждает характеристики, а не цену.</x:v>
      </x:c>
      <x:c r="O836" s="11" t="str">
        <x:f>IF(C836="Опционально","Вне итога",IF(AND(ISNUMBER(F836),ISNUMBER(H836),ISNUMBER(I836),F836&gt;0,H836&gt;=0,I836&gt;=H836),"Цена учтена","Уточнить цену/количество"))</x:f>
        <x:v>Цена учтена</x:v>
      </x:c>
      <x:c r="P836" s="10"/>
      <x:c r="Q836" s="18" t="str">
        <x:v>Бюджетная оценка автора</x:v>
      </x:c>
      <x:c r="R836" s="18" t="str"/>
    </x:row>
    <x:row r="837" ht="44" customHeight="1">
      <x:c r="A837" s="10" t="str">
        <x:v>B2</x:v>
      </x:c>
      <x:c r="B837" s="10" t="str">
        <x:v>B2</x:v>
      </x:c>
      <x:c r="C837" s="11" t="str">
        <x:v>Помещение</x:v>
      </x:c>
      <x:c r="D837" s="11" t="str">
        <x:v>Обследование и проект</x:v>
      </x:c>
      <x:c r="E837" s="11" t="str">
        <x:v>Электрик, специалист по охлаждению, проверка несущей способности пола</x:v>
      </x:c>
      <x:c r="F837" s="14" t="n">
        <x:v>1</x:v>
      </x:c>
      <x:c r="G837" s="3" t="str">
        <x:v>усл</x:v>
      </x:c>
      <x:c r="H837" s="15" t="n">
        <x:v>2000</x:v>
      </x:c>
      <x:c r="I837" s="15" t="n">
        <x:v>8000</x:v>
      </x:c>
      <x:c r="J837" s="16" t="n">
        <x:f>IF(AND(ISNUMBER(F837),ISNUMBER(H837)),F837*H837,"")</x:f>
        <x:v>2000</x:v>
      </x:c>
      <x:c r="K837" s="16" t="n">
        <x:f>IF(AND(ISNUMBER(F837),ISNUMBER(I837)),F837*I837,"")</x:f>
        <x:v>8000</x:v>
      </x:c>
      <x:c r="L837" s="11" t="str">
        <x:v>Купить</x:v>
      </x:c>
      <x:c r="M837" s="11" t="str">
        <x:v>Уточнить вводную мощность, трассы, дверные проёмы, этаж, шум и наружный блок. До закупки кабеля и защиты.</x:v>
      </x:c>
      <x:c r="N837" s="11" t="str">
        <x:v>Бюджетная оценка на 03.10.2026. Источник подтверждает характеристики, а не цену.</x:v>
      </x:c>
      <x:c r="O837" s="11" t="str">
        <x:f>IF(C837="Опционально","Вне итога",IF(AND(ISNUMBER(F837),ISNUMBER(H837),ISNUMBER(I837),F837&gt;0,H837&gt;=0,I837&gt;=H837),"Цена учтена","Уточнить цену/количество"))</x:f>
        <x:v>Цена учтена</x:v>
      </x:c>
      <x:c r="P837" s="10"/>
      <x:c r="Q837" s="18" t="str">
        <x:v>Бюджетная оценка автора</x:v>
      </x:c>
      <x:c r="R837" s="18" t="str"/>
    </x:row>
    <x:row r="838" ht="44" customHeight="1">
      <x:c r="A838" s="10" t="str">
        <x:v>B2</x:v>
      </x:c>
      <x:c r="B838" s="10" t="str">
        <x:v>B2</x:v>
      </x:c>
      <x:c r="C838" s="11" t="str">
        <x:v>Помещение</x:v>
      </x:c>
      <x:c r="D838" s="11" t="str">
        <x:v>Подготовка поверхностей</x:v>
      </x:c>
      <x:c r="E838" s="11" t="str">
        <x:v>Обеспыливание, герметизация щелей, ремонт покрытия существующей комнаты</x:v>
      </x:c>
      <x:c r="F838" s="14" t="n">
        <x:v>20</x:v>
      </x:c>
      <x:c r="G838" s="3" t="str">
        <x:v>м²</x:v>
      </x:c>
      <x:c r="H838" s="15" t="n">
        <x:v>30</x:v>
      </x:c>
      <x:c r="I838" s="15" t="n">
        <x:v>80</x:v>
      </x:c>
      <x:c r="J838" s="16" t="n">
        <x:f>IF(AND(ISNUMBER(F838),ISNUMBER(H838)),F838*H838,"")</x:f>
        <x:v>600</x:v>
      </x:c>
      <x:c r="K838" s="16" t="n">
        <x:f>IF(AND(ISNUMBER(F838),ISNUMBER(I838)),F838*I838,"")</x:f>
        <x:v>1600</x:v>
      </x:c>
      <x:c r="L838" s="11" t="str">
        <x:v>Купить</x:v>
      </x:c>
      <x:c r="M838" s="11" t="str">
        <x:v>Исходно помещение с готовыми стенами и крышей. Строительство здания не рассчитано.</x:v>
      </x:c>
      <x:c r="N838" s="11" t="str">
        <x:v>Бюджетная оценка на 03.10.2026. Источник подтверждает характеристики, а не цену.</x:v>
      </x:c>
      <x:c r="O838" s="11" t="str">
        <x:f>IF(C838="Опционально","Вне итога",IF(AND(ISNUMBER(F838),ISNUMBER(H838),ISNUMBER(I838),F838&gt;0,H838&gt;=0,I838&gt;=H838),"Цена учтена","Уточнить цену/количество"))</x:f>
        <x:v>Цена учтена</x:v>
      </x:c>
      <x:c r="P838" s="10"/>
      <x:c r="Q838" s="18" t="str">
        <x:v>Бюджетная оценка автора</x:v>
      </x:c>
      <x:c r="R838" s="18" t="str"/>
    </x:row>
    <x:row r="839" ht="44" customHeight="1">
      <x:c r="A839" s="10" t="str">
        <x:v>B2</x:v>
      </x:c>
      <x:c r="B839" s="10" t="str">
        <x:v>B2</x:v>
      </x:c>
      <x:c r="C839" s="11" t="str">
        <x:v>Помещение</x:v>
      </x:c>
      <x:c r="D839" s="11" t="str">
        <x:v>Усиление пола и перемещение тяжёлого оборудования</x:v>
      </x:c>
      <x:c r="E839" s="11" t="str">
        <x:v>Работы по результатам обследования, бюджетный резерв</x:v>
      </x:c>
      <x:c r="F839" s="14" t="n">
        <x:v>1</x:v>
      </x:c>
      <x:c r="G839" s="3" t="str">
        <x:v>резерв</x:v>
      </x:c>
      <x:c r="H839" s="15" t="n">
        <x:v>0</x:v>
      </x:c>
      <x:c r="I839" s="15" t="n">
        <x:v>15000</x:v>
      </x:c>
      <x:c r="J839" s="16" t="n">
        <x:f>IF(AND(ISNUMBER(F839),ISNUMBER(H839)),F839*H839,"")</x:f>
        <x:v>0</x:v>
      </x:c>
      <x:c r="K839" s="16" t="n">
        <x:f>IF(AND(ISNUMBER(F839),ISNUMBER(I839)),F839*I839,"")</x:f>
        <x:v>15000</x:v>
      </x:c>
      <x:c r="L839" s="11" t="str">
        <x:v>Резерв</x:v>
      </x:c>
      <x:c r="M839" s="11" t="str">
        <x:v>Может не понадобиться. Для тяжёлых стоек нагрузку подтверждает инженер, цену даёт подрядчик.</x:v>
      </x:c>
      <x:c r="N839" s="11" t="str">
        <x:v>Бюджетная оценка на 03.10.2026. Источник подтверждает характеристики, а не цену.</x:v>
      </x:c>
      <x:c r="O839" s="11" t="str">
        <x:f>IF(C839="Опционально","Вне итога",IF(AND(ISNUMBER(F839),ISNUMBER(H839),ISNUMBER(I839),F839&gt;0,H839&gt;=0,I839&gt;=H839),"Цена учтена","Уточнить цену/количество"))</x:f>
        <x:v>Цена учтена</x:v>
      </x:c>
      <x:c r="P839" s="10"/>
      <x:c r="Q839" s="18" t="str">
        <x:v>Бюджетная оценка автора</x:v>
      </x:c>
      <x:c r="R839" s="18" t="str"/>
    </x:row>
    <x:row r="840" ht="44" customHeight="1">
      <x:c r="A840" s="10" t="str">
        <x:v>B2</x:v>
      </x:c>
      <x:c r="B840" s="10" t="str">
        <x:v>B2</x:v>
      </x:c>
      <x:c r="C840" s="11" t="str">
        <x:v>Помещение</x:v>
      </x:c>
      <x:c r="D840" s="11" t="str">
        <x:v>Серверная стойка</x:v>
      </x:c>
      <x:c r="E840" s="11" t="str">
        <x:v>42U, ширина 800 мм, глубина 1200–1400 мм, нагрузка ≥1500 кг</x:v>
      </x:c>
      <x:c r="F840" s="14" t="n">
        <x:v>1</x:v>
      </x:c>
      <x:c r="G840" s="3" t="str">
        <x:v>шт</x:v>
      </x:c>
      <x:c r="H840" s="15" t="n">
        <x:v>1500</x:v>
      </x:c>
      <x:c r="I840" s="15" t="n">
        <x:v>3500</x:v>
      </x:c>
      <x:c r="J840" s="16" t="n">
        <x:f>IF(AND(ISNUMBER(F840),ISNUMBER(H840)),F840*H840,"")</x:f>
        <x:v>1500</x:v>
      </x:c>
      <x:c r="K840" s="16" t="n">
        <x:f>IF(AND(ISNUMBER(F840),ISNUMBER(I840)),F840*I840,"")</x:f>
        <x:v>3500</x:v>
      </x:c>
      <x:c r="L840" s="11" t="str">
        <x:v>Купить</x:v>
      </x:c>
      <x:c r="M840" s="11" t="str">
        <x:v>Проверить длину рельсов, пространство сзади и массу заполненной стойки.</x:v>
      </x:c>
      <x:c r="N840" s="11" t="str">
        <x:v>Бюджетная оценка на 03.10.2026. Источник подтверждает характеристики, а не цену.</x:v>
      </x:c>
      <x:c r="O840" s="11" t="str">
        <x:f>IF(C840="Опционально","Вне итога",IF(AND(ISNUMBER(F840),ISNUMBER(H840),ISNUMBER(I840),F840&gt;0,H840&gt;=0,I840&gt;=H840),"Цена учтена","Уточнить цену/количество"))</x:f>
        <x:v>Цена учтена</x:v>
      </x:c>
      <x:c r="P840" s="10"/>
      <x:c r="Q840" s="18" t="str">
        <x:v>Бюджетная оценка автора</x:v>
      </x:c>
      <x:c r="R840" s="18" t="str"/>
    </x:row>
    <x:row r="841" ht="44" customHeight="1">
      <x:c r="A841" s="10" t="str">
        <x:v>B2</x:v>
      </x:c>
      <x:c r="B841" s="10" t="str">
        <x:v>B2</x:v>
      </x:c>
      <x:c r="C841" s="11" t="str">
        <x:v>Помещение</x:v>
      </x:c>
      <x:c r="D841" s="11" t="str">
        <x:v>Полка для NAS и сетевого оборудования</x:v>
      </x:c>
      <x:c r="E841" s="11" t="str">
        <x:v>19 дюймов, усиленная</x:v>
      </x:c>
      <x:c r="F841" s="14" t="n">
        <x:v>2</x:v>
      </x:c>
      <x:c r="G841" s="3" t="str">
        <x:v>шт</x:v>
      </x:c>
      <x:c r="H841" s="15" t="n">
        <x:v>70</x:v>
      </x:c>
      <x:c r="I841" s="15" t="n">
        <x:v>160</x:v>
      </x:c>
      <x:c r="J841" s="16" t="n">
        <x:f>IF(AND(ISNUMBER(F841),ISNUMBER(H841)),F841*H841,"")</x:f>
        <x:v>140</x:v>
      </x:c>
      <x:c r="K841" s="16" t="n">
        <x:f>IF(AND(ISNUMBER(F841),ISNUMBER(I841)),F841*I841,"")</x:f>
        <x:v>320</x:v>
      </x:c>
      <x:c r="L841" s="11" t="str">
        <x:v>Купить</x:v>
      </x:c>
      <x:c r="M841" s="11" t="str"/>
      <x:c r="N841" s="11" t="str">
        <x:v>Бюджетная оценка на 03.10.2026. Источник подтверждает характеристики, а не цену.</x:v>
      </x:c>
      <x:c r="O841" s="11" t="str">
        <x:f>IF(C841="Опционально","Вне итога",IF(AND(ISNUMBER(F841),ISNUMBER(H841),ISNUMBER(I841),F841&gt;0,H841&gt;=0,I841&gt;=H841),"Цена учтена","Уточнить цену/количество"))</x:f>
        <x:v>Цена учтена</x:v>
      </x:c>
      <x:c r="P841" s="10"/>
      <x:c r="Q841" s="18" t="str">
        <x:v>Бюджетная оценка автора</x:v>
      </x:c>
      <x:c r="R841" s="18" t="str"/>
    </x:row>
    <x:row r="842" ht="44" customHeight="1">
      <x:c r="A842" s="10" t="str">
        <x:v>B2</x:v>
      </x:c>
      <x:c r="B842" s="10" t="str">
        <x:v>B2</x:v>
      </x:c>
      <x:c r="C842" s="11" t="str">
        <x:v>Помещение</x:v>
      </x:c>
      <x:c r="D842" s="11" t="str">
        <x:v>Закрытие пустых мест и организация кабелей</x:v>
      </x:c>
      <x:c r="E842" s="11" t="str">
        <x:v>Заглушки U, вертикальный и горизонтальный органайзеры, крепёж M6</x:v>
      </x:c>
      <x:c r="F842" s="14" t="n">
        <x:v>1</x:v>
      </x:c>
      <x:c r="G842" s="3" t="str">
        <x:v>к-т</x:v>
      </x:c>
      <x:c r="H842" s="15" t="n">
        <x:v>160</x:v>
      </x:c>
      <x:c r="I842" s="15" t="n">
        <x:v>400</x:v>
      </x:c>
      <x:c r="J842" s="16" t="n">
        <x:f>IF(AND(ISNUMBER(F842),ISNUMBER(H842)),F842*H842,"")</x:f>
        <x:v>160</x:v>
      </x:c>
      <x:c r="K842" s="16" t="n">
        <x:f>IF(AND(ISNUMBER(F842),ISNUMBER(I842)),F842*I842,"")</x:f>
        <x:v>400</x:v>
      </x:c>
      <x:c r="L842" s="11" t="str">
        <x:v>Купить</x:v>
      </x:c>
      <x:c r="M842" s="11" t="str">
        <x:v>Предотвращение возврата горячего воздуха и удобное обслуживание. Рельсы серверов считаются в серверном комплекте.</x:v>
      </x:c>
      <x:c r="N842" s="11" t="str">
        <x:v>Бюджетная оценка на 03.10.2026. Источник подтверждает характеристики, а не цену.</x:v>
      </x:c>
      <x:c r="O842" s="11" t="str">
        <x:f>IF(C842="Опционально","Вне итога",IF(AND(ISNUMBER(F842),ISNUMBER(H842),ISNUMBER(I842),F842&gt;0,H842&gt;=0,I842&gt;=H842),"Цена учтена","Уточнить цену/количество"))</x:f>
        <x:v>Цена учтена</x:v>
      </x:c>
      <x:c r="P842" s="10"/>
      <x:c r="Q842" s="18" t="str">
        <x:v>Бюджетная оценка автора</x:v>
      </x:c>
      <x:c r="R842" s="18" t="str"/>
    </x:row>
    <x:row r="843" ht="44" customHeight="1">
      <x:c r="A843" s="10" t="str">
        <x:v>B2</x:v>
      </x:c>
      <x:c r="B843" s="10" t="str">
        <x:v>B2</x:v>
      </x:c>
      <x:c r="C843" s="11" t="str">
        <x:v>Помещение</x:v>
      </x:c>
      <x:c r="D843" s="11" t="str">
        <x:v>Заземление стоек</x:v>
      </x:c>
      <x:c r="E843" s="11" t="str">
        <x:v>Шина, перемычки, наконечники</x:v>
      </x:c>
      <x:c r="F843" s="14" t="n">
        <x:v>1</x:v>
      </x:c>
      <x:c r="G843" s="3" t="str">
        <x:v>к-т</x:v>
      </x:c>
      <x:c r="H843" s="15" t="n">
        <x:v>80</x:v>
      </x:c>
      <x:c r="I843" s="15" t="n">
        <x:v>220</x:v>
      </x:c>
      <x:c r="J843" s="16" t="n">
        <x:f>IF(AND(ISNUMBER(F843),ISNUMBER(H843)),F843*H843,"")</x:f>
        <x:v>80</x:v>
      </x:c>
      <x:c r="K843" s="16" t="n">
        <x:f>IF(AND(ISNUMBER(F843),ISNUMBER(I843)),F843*I843,"")</x:f>
        <x:v>220</x:v>
      </x:c>
      <x:c r="L843" s="11" t="str">
        <x:v>Купить</x:v>
      </x:c>
      <x:c r="M843" s="11" t="str"/>
      <x:c r="N843" s="11" t="str">
        <x:v>Бюджетная оценка на 03.10.2026. Источник подтверждает характеристики, а не цену.</x:v>
      </x:c>
      <x:c r="O843" s="11" t="str">
        <x:f>IF(C843="Опционально","Вне итога",IF(AND(ISNUMBER(F843),ISNUMBER(H843),ISNUMBER(I843),F843&gt;0,H843&gt;=0,I843&gt;=H843),"Цена учтена","Уточнить цену/количество"))</x:f>
        <x:v>Цена учтена</x:v>
      </x:c>
      <x:c r="P843" s="10"/>
      <x:c r="Q843" s="18" t="str">
        <x:v>Бюджетная оценка автора</x:v>
      </x:c>
      <x:c r="R843" s="18" t="str"/>
    </x:row>
    <x:row r="844" ht="61" customHeight="1">
      <x:c r="A844" s="10" t="str">
        <x:v>B2</x:v>
      </x:c>
      <x:c r="B844" s="10" t="str">
        <x:v>B2</x:v>
      </x:c>
      <x:c r="C844" s="11" t="str">
        <x:v>Помещение</x:v>
      </x:c>
      <x:c r="D844" s="11" t="str">
        <x:v>Источник бесперебойного питания</x:v>
      </x:c>
      <x:c r="E844" s="11" t="str">
        <x:v>Онлайн ИБП 20kVA. Активная мощность ≥13.75kW</x:v>
      </x:c>
      <x:c r="F844" s="14" t="n">
        <x:v>1</x:v>
      </x:c>
      <x:c r="G844" s="3" t="str">
        <x:v>шт</x:v>
      </x:c>
      <x:c r="H844" s="15" t="n">
        <x:v>8000</x:v>
      </x:c>
      <x:c r="I844" s="15" t="n">
        <x:v>18000</x:v>
      </x:c>
      <x:c r="J844" s="16" t="n">
        <x:f>IF(AND(ISNUMBER(F844),ISNUMBER(H844)),F844*H844,"")</x:f>
        <x:v>8000</x:v>
      </x:c>
      <x:c r="K844" s="16" t="n">
        <x:f>IF(AND(ISNUMBER(F844),ISNUMBER(I844)),F844*I844,"")</x:f>
        <x:v>18000</x:v>
      </x:c>
      <x:c r="L844" s="11" t="str">
        <x:v>Купить</x:v>
      </x:c>
      <x:c r="M844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844" s="11" t="str">
        <x:v>Бюджетная оценка на 03.10.2026. Источник подтверждает характеристики, а не цену.</x:v>
      </x:c>
      <x:c r="O844" s="11" t="str">
        <x:f>IF(C844="Опционально","Вне итога",IF(AND(ISNUMBER(F844),ISNUMBER(H844),ISNUMBER(I844),F844&gt;0,H844&gt;=0,I844&gt;=H844),"Цена учтена","Уточнить цену/количество"))</x:f>
        <x:v>Цена учтена</x:v>
      </x:c>
      <x:c r="P844" s="10"/>
      <x:c r="Q844" s="18" t="str">
        <x:v>Schneider: Easy UPS 3S Pro, 400 В</x:v>
      </x:c>
      <x:c r="R844" s="18" t="str">
        <x:v>https://www.productinfo.schneider-electric.com/easyups3s_pro_iec/990-66229-easy-ups-3s-pro-for-external-batteries-installation/English/990-66229B_EN.pdf</x:v>
      </x:c>
    </x:row>
    <x:row r="845" ht="61" customHeight="1">
      <x:c r="A845" s="10" t="str">
        <x:v>B2</x:v>
      </x:c>
      <x:c r="B845" s="10" t="str">
        <x:v>B2</x:v>
      </x:c>
      <x:c r="C845" s="11" t="str">
        <x:v>Помещение</x:v>
      </x:c>
      <x:c r="D845" s="11" t="str">
        <x:v>Батареи и шкаф батарей</x:v>
      </x:c>
      <x:c r="E845" s="11" t="str">
        <x:v>Внешний комплект, 5–10 минут при нагрузке 11kW</x:v>
      </x:c>
      <x:c r="F845" s="14" t="n">
        <x:v>1</x:v>
      </x:c>
      <x:c r="G845" s="3" t="str">
        <x:v>к-т</x:v>
      </x:c>
      <x:c r="H845" s="15" t="n">
        <x:v>3850</x:v>
      </x:c>
      <x:c r="I845" s="15" t="n">
        <x:v>9350</x:v>
      </x:c>
      <x:c r="J845" s="16" t="n">
        <x:f>IF(AND(ISNUMBER(F845),ISNUMBER(H845)),F845*H845,"")</x:f>
        <x:v>3850</x:v>
      </x:c>
      <x:c r="K845" s="16" t="n">
        <x:f>IF(AND(ISNUMBER(F845),ISNUMBER(I845)),F845*I845,"")</x:f>
        <x:v>9350</x:v>
      </x:c>
      <x:c r="L845" s="11" t="str">
        <x:v>Купить</x:v>
      </x:c>
      <x:c r="M845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845" s="11" t="str">
        <x:v>Бюджетная оценка на 03.10.2026. Источник подтверждает характеристики, а не цену.</x:v>
      </x:c>
      <x:c r="O845" s="11" t="str">
        <x:f>IF(C845="Опционально","Вне итога",IF(AND(ISNUMBER(F845),ISNUMBER(H845),ISNUMBER(I845),F845&gt;0,H845&gt;=0,I845&gt;=H845),"Цена учтена","Уточнить цену/количество"))</x:f>
        <x:v>Цена учтена</x:v>
      </x:c>
      <x:c r="P845" s="10"/>
      <x:c r="Q845" s="18" t="str">
        <x:v>Бюджетная оценка автора</x:v>
      </x:c>
      <x:c r="R845" s="18" t="str"/>
    </x:row>
    <x:row r="846" ht="44" customHeight="1">
      <x:c r="A846" s="10" t="str">
        <x:v>B2</x:v>
      </x:c>
      <x:c r="B846" s="10" t="str">
        <x:v>B2</x:v>
      </x:c>
      <x:c r="C846" s="11" t="str">
        <x:v>Помещение</x:v>
      </x:c>
      <x:c r="D846" s="11" t="str">
        <x:v>Сервисный обход ИБП</x:v>
      </x:c>
      <x:c r="E846" s="11" t="str">
        <x:v>Внешний maintenance bypass и кабели подключения</x:v>
      </x:c>
      <x:c r="F846" s="14" t="n">
        <x:v>1</x:v>
      </x:c>
      <x:c r="G846" s="3" t="str">
        <x:v>к-т</x:v>
      </x:c>
      <x:c r="H846" s="15" t="n">
        <x:v>1000</x:v>
      </x:c>
      <x:c r="I846" s="15" t="n">
        <x:v>4000</x:v>
      </x:c>
      <x:c r="J846" s="16" t="n">
        <x:f>IF(AND(ISNUMBER(F846),ISNUMBER(H846)),F846*H846,"")</x:f>
        <x:v>1000</x:v>
      </x:c>
      <x:c r="K846" s="16" t="n">
        <x:f>IF(AND(ISNUMBER(F846),ISNUMBER(I846)),F846*I846,"")</x:f>
        <x:v>4000</x:v>
      </x:c>
      <x:c r="L846" s="11" t="str">
        <x:v>Купить</x:v>
      </x:c>
      <x:c r="M846" s="11" t="str">
        <x:v>Позволяет обслуживать ИБП. Тип подключения согласует электрик.</x:v>
      </x:c>
      <x:c r="N846" s="11" t="str">
        <x:v>Бюджетная оценка на 03.10.2026. Источник подтверждает характеристики, а не цену.</x:v>
      </x:c>
      <x:c r="O846" s="11" t="str">
        <x:f>IF(C846="Опционально","Вне итога",IF(AND(ISNUMBER(F846),ISNUMBER(H846),ISNUMBER(I846),F846&gt;0,H846&gt;=0,I846&gt;=H846),"Цена учтена","Уточнить цену/количество"))</x:f>
        <x:v>Цена учтена</x:v>
      </x:c>
      <x:c r="P846" s="10"/>
      <x:c r="Q846" s="18" t="str">
        <x:v>Бюджетная оценка автора</x:v>
      </x:c>
      <x:c r="R846" s="18" t="str"/>
    </x:row>
    <x:row r="847" ht="44" customHeight="1">
      <x:c r="A847" s="10" t="str">
        <x:v>B2</x:v>
      </x:c>
      <x:c r="B847" s="10" t="str">
        <x:v>B2</x:v>
      </x:c>
      <x:c r="C847" s="11" t="str">
        <x:v>Помещение</x:v>
      </x:c>
      <x:c r="D847" s="11" t="str">
        <x:v>Распределители питания в стойках</x:v>
      </x:c>
      <x:c r="E847" s="11" t="str">
        <x:v>2 PDU на стойку. Для &gt;8kW: 3-фазные 400V 32/63A, выходы C19 по OEM</x:v>
      </x:c>
      <x:c r="F847" s="14" t="n">
        <x:v>2</x:v>
      </x:c>
      <x:c r="G847" s="3" t="str">
        <x:v>шт</x:v>
      </x:c>
      <x:c r="H847" s="15" t="n">
        <x:v>350</x:v>
      </x:c>
      <x:c r="I847" s="15" t="n">
        <x:v>1500</x:v>
      </x:c>
      <x:c r="J847" s="16" t="n">
        <x:f>IF(AND(ISNUMBER(F847),ISNUMBER(H847)),F847*H847,"")</x:f>
        <x:v>700</x:v>
      </x:c>
      <x:c r="K847" s="16" t="n">
        <x:f>IF(AND(ISNUMBER(F847),ISNUMBER(I847)),F847*I847,"")</x:f>
        <x:v>3000</x:v>
      </x:c>
      <x:c r="L847" s="11" t="str">
        <x:v>Купить</x:v>
      </x:c>
      <x:c r="M847" s="11" t="str">
        <x:v>Число и номинал розеток уточнить по комплекту шнуров. Два PDU от одного ИБП не образуют независимые электровводы.</x:v>
      </x:c>
      <x:c r="N847" s="11" t="str">
        <x:v>Бюджетная оценка на 03.10.2026. Источник подтверждает характеристики, а не цену.</x:v>
      </x:c>
      <x:c r="O847" s="11" t="str">
        <x:f>IF(C847="Опционально","Вне итога",IF(AND(ISNUMBER(F847),ISNUMBER(H847),ISNUMBER(I847),F847&gt;0,H847&gt;=0,I847&gt;=H847),"Цена учтена","Уточнить цену/количество"))</x:f>
        <x:v>Цена учтена</x:v>
      </x:c>
      <x:c r="P847" s="10"/>
      <x:c r="Q847" s="18" t="str">
        <x:v>Бюджетная оценка автора</x:v>
      </x:c>
      <x:c r="R847" s="18" t="str"/>
    </x:row>
    <x:row r="848" ht="44" customHeight="1">
      <x:c r="A848" s="10" t="str">
        <x:v>B2</x:v>
      </x:c>
      <x:c r="B848" s="10" t="str">
        <x:v>B2</x:v>
      </x:c>
      <x:c r="C848" s="11" t="str">
        <x:v>Помещение</x:v>
      </x:c>
      <x:c r="D848" s="11" t="str">
        <x:v>Электрощит помещения</x:v>
      </x:c>
      <x:c r="E848" s="11" t="str">
        <x:v>Вводной выключатель, отдельные линии IT и охлаждения, УЗИП, учёт, защитные устройства</x:v>
      </x:c>
      <x:c r="F848" s="14" t="n">
        <x:v>1</x:v>
      </x:c>
      <x:c r="G848" s="3" t="str">
        <x:v>к-т</x:v>
      </x:c>
      <x:c r="H848" s="15" t="n">
        <x:v>1800</x:v>
      </x:c>
      <x:c r="I848" s="15" t="n">
        <x:v>6000</x:v>
      </x:c>
      <x:c r="J848" s="16" t="n">
        <x:f>IF(AND(ISNUMBER(F848),ISNUMBER(H848)),F848*H848,"")</x:f>
        <x:v>1800</x:v>
      </x:c>
      <x:c r="K848" s="16" t="n">
        <x:f>IF(AND(ISNUMBER(F848),ISNUMBER(I848)),F848*I848,"")</x:f>
        <x:v>6000</x:v>
      </x:c>
      <x:c r="L848" s="11" t="str">
        <x:v>Купить</x:v>
      </x:c>
      <x:c r="M848" s="11" t="str">
        <x:v>Номиналы, селективность, УЗО и сечения определяются проектом. В цену включена комплектация щита.</x:v>
      </x:c>
      <x:c r="N848" s="11" t="str">
        <x:v>Бюджетная оценка на 03.10.2026. Источник подтверждает характеристики, а не цену.</x:v>
      </x:c>
      <x:c r="O848" s="11" t="str">
        <x:f>IF(C848="Опционально","Вне итога",IF(AND(ISNUMBER(F848),ISNUMBER(H848),ISNUMBER(I848),F848&gt;0,H848&gt;=0,I848&gt;=H848),"Цена учтена","Уточнить цену/количество"))</x:f>
        <x:v>Цена учтена</x:v>
      </x:c>
      <x:c r="P848" s="10"/>
      <x:c r="Q848" s="18" t="str">
        <x:v>Бюджетная оценка автора</x:v>
      </x:c>
      <x:c r="R848" s="18" t="str"/>
    </x:row>
    <x:row r="849" ht="44" customHeight="1">
      <x:c r="A849" s="10" t="str">
        <x:v>B2</x:v>
      </x:c>
      <x:c r="B849" s="10" t="str">
        <x:v>B2</x:v>
      </x:c>
      <x:c r="C849" s="11" t="str">
        <x:v>Помещение</x:v>
      </x:c>
      <x:c r="D849" s="11" t="str">
        <x:v>Силовой кабель и прокладка до комнаты</x:v>
      </x:c>
      <x:c r="E849" s="11" t="str">
        <x:v>Кабель, лоток, вводы и крепления. Сечение по расчёту</x:v>
      </x:c>
      <x:c r="F849" s="14" t="n">
        <x:v>30</x:v>
      </x:c>
      <x:c r="G849" s="3" t="str">
        <x:v>м</x:v>
      </x:c>
      <x:c r="H849" s="15" t="n">
        <x:v>40</x:v>
      </x:c>
      <x:c r="I849" s="15" t="n">
        <x:v>100</x:v>
      </x:c>
      <x:c r="J849" s="16" t="n">
        <x:f>IF(AND(ISNUMBER(F849),ISNUMBER(H849)),F849*H849,"")</x:f>
        <x:v>1200</x:v>
      </x:c>
      <x:c r="K849" s="16" t="n">
        <x:f>IF(AND(ISNUMBER(F849),ISNUMBER(I849)),F849*I849,"")</x:f>
        <x:v>3000</x:v>
      </x:c>
      <x:c r="L849" s="11" t="str">
        <x:v>Купить</x:v>
      </x:c>
      <x:c r="M849" s="11" t="str">
        <x:v>Исходная трасса 30 м. Меняется после обмера. Не является готовым выбором сечения кабеля.</x:v>
      </x:c>
      <x:c r="N849" s="11" t="str">
        <x:v>Бюджетная оценка на 03.10.2026. Источник подтверждает характеристики, а не цену.</x:v>
      </x:c>
      <x:c r="O849" s="11" t="str">
        <x:f>IF(C849="Опционально","Вне итога",IF(AND(ISNUMBER(F849),ISNUMBER(H849),ISNUMBER(I849),F849&gt;0,H849&gt;=0,I849&gt;=H849),"Цена учтена","Уточнить цену/количество"))</x:f>
        <x:v>Цена учтена</x:v>
      </x:c>
      <x:c r="P849" s="10"/>
      <x:c r="Q849" s="18" t="str">
        <x:v>Бюджетная оценка автора</x:v>
      </x:c>
      <x:c r="R849" s="18" t="str"/>
    </x:row>
    <x:row r="850" ht="44" customHeight="1">
      <x:c r="A850" s="10" t="str">
        <x:v>B2</x:v>
      </x:c>
      <x:c r="B850" s="10" t="str">
        <x:v>B2</x:v>
      </x:c>
      <x:c r="C850" s="11" t="str">
        <x:v>Помещение</x:v>
      </x:c>
      <x:c r="D850" s="11" t="str">
        <x:v>Внутренние силовые линии</x:v>
      </x:c>
      <x:c r="E850" s="11" t="str">
        <x:v>Кабели от щита до ИБП/PDU и оборудования охлаждения</x:v>
      </x:c>
      <x:c r="F850" s="14" t="n">
        <x:v>15</x:v>
      </x:c>
      <x:c r="G850" s="3" t="str">
        <x:v>м</x:v>
      </x:c>
      <x:c r="H850" s="15" t="n">
        <x:v>25</x:v>
      </x:c>
      <x:c r="I850" s="15" t="n">
        <x:v>70</x:v>
      </x:c>
      <x:c r="J850" s="16" t="n">
        <x:f>IF(AND(ISNUMBER(F850),ISNUMBER(H850)),F850*H850,"")</x:f>
        <x:v>375</x:v>
      </x:c>
      <x:c r="K850" s="16" t="n">
        <x:f>IF(AND(ISNUMBER(F850),ISNUMBER(I850)),F850*I850,"")</x:f>
        <x:v>1050</x:v>
      </x:c>
      <x:c r="L850" s="11" t="str">
        <x:v>Купить</x:v>
      </x:c>
      <x:c r="M850" s="11" t="str">
        <x:v>Исходные длины. Наконечники, разъёмы и крепёж учтены в строке расходников.</x:v>
      </x:c>
      <x:c r="N850" s="11" t="str">
        <x:v>Бюджетная оценка на 03.10.2026. Источник подтверждает характеристики, а не цену.</x:v>
      </x:c>
      <x:c r="O850" s="11" t="str">
        <x:f>IF(C850="Опционально","Вне итога",IF(AND(ISNUMBER(F850),ISNUMBER(H850),ISNUMBER(I850),F850&gt;0,H850&gt;=0,I850&gt;=H850),"Цена учтена","Уточнить цену/количество"))</x:f>
        <x:v>Цена учтена</x:v>
      </x:c>
      <x:c r="P850" s="10"/>
      <x:c r="Q850" s="18" t="str">
        <x:v>Бюджетная оценка автора</x:v>
      </x:c>
      <x:c r="R850" s="18" t="str"/>
    </x:row>
    <x:row r="851" ht="61" customHeight="1">
      <x:c r="A851" s="10" t="str">
        <x:v>B2</x:v>
      </x:c>
      <x:c r="B851" s="10" t="str">
        <x:v>B2</x:v>
      </x:c>
      <x:c r="C851" s="11" t="str">
        <x:v>Помещение</x:v>
      </x:c>
      <x:c r="D851" s="11" t="str">
        <x:v>Резерв на увеличение доступной мощности</x:v>
      </x:c>
      <x:c r="E851" s="11" t="str">
        <x:v>Техническое присоединение/изменение ввода, если существующей мощности не хватает</x:v>
      </x:c>
      <x:c r="F851" s="14" t="n">
        <x:v>1</x:v>
      </x:c>
      <x:c r="G851" s="3" t="str">
        <x:v>резерв</x:v>
      </x:c>
      <x:c r="H851" s="15" t="n">
        <x:v>0</x:v>
      </x:c>
      <x:c r="I851" s="15" t="n">
        <x:v>20000</x:v>
      </x:c>
      <x:c r="J851" s="16" t="n">
        <x:f>IF(AND(ISNUMBER(F851),ISNUMBER(H851)),F851*H851,"")</x:f>
        <x:v>0</x:v>
      </x:c>
      <x:c r="K851" s="16" t="n">
        <x:f>IF(AND(ISNUMBER(F851),ISNUMBER(I851)),F851*I851,"")</x:f>
        <x:v>20000</x:v>
      </x:c>
      <x:c r="L851" s="11" t="str">
        <x:v>Резерв</x:v>
      </x:c>
      <x:c r="M851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851" s="11" t="str">
        <x:v>Бюджетная оценка на 03.10.2026. Источник подтверждает характеристики, а не цену.</x:v>
      </x:c>
      <x:c r="O851" s="11" t="str">
        <x:f>IF(C851="Опционально","Вне итога",IF(AND(ISNUMBER(F851),ISNUMBER(H851),ISNUMBER(I851),F851&gt;0,H851&gt;=0,I851&gt;=H851),"Цена учтена","Уточнить цену/количество"))</x:f>
        <x:v>Цена учтена</x:v>
      </x:c>
      <x:c r="P851" s="10"/>
      <x:c r="Q851" s="18" t="str">
        <x:v>Бюджетная оценка автора</x:v>
      </x:c>
      <x:c r="R851" s="18" t="str"/>
    </x:row>
    <x:row r="852" ht="61" customHeight="1">
      <x:c r="A852" s="10" t="str">
        <x:v>B2</x:v>
      </x:c>
      <x:c r="B852" s="10" t="str">
        <x:v>B2</x:v>
      </x:c>
      <x:c r="C852" s="11" t="str">
        <x:v>Помещение</x:v>
      </x:c>
      <x:c r="D852" s="11" t="str">
        <x:v>Постоянное охлаждение комнаты</x:v>
      </x:c>
      <x:c r="E852" s="11" t="str">
        <x:v>2 установка(и), суммарно ≥15kW холода. Работа 24/7</x:v>
      </x:c>
      <x:c r="F852" s="14" t="n">
        <x:v>2</x:v>
      </x:c>
      <x:c r="G852" s="3" t="str">
        <x:v>шт</x:v>
      </x:c>
      <x:c r="H852" s="15" t="n">
        <x:v>2625</x:v>
      </x:c>
      <x:c r="I852" s="15" t="n">
        <x:v>6375</x:v>
      </x:c>
      <x:c r="J852" s="16" t="n">
        <x:f>IF(AND(ISNUMBER(F852),ISNUMBER(H852)),F852*H852,"")</x:f>
        <x:v>5250</x:v>
      </x:c>
      <x:c r="K852" s="16" t="n">
        <x:f>IF(AND(ISNUMBER(F852),ISNUMBER(I852)),F852*I852,"")</x:f>
        <x:v>12750</x:v>
      </x:c>
      <x:c r="L852" s="11" t="str">
        <x:v>Купить</x:v>
      </x:c>
      <x:c r="M852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852" s="11" t="str">
        <x:v>Бюджетная оценка на 03.10.2026. Источник подтверждает характеристики, а не цену.</x:v>
      </x:c>
      <x:c r="O852" s="11" t="str">
        <x:f>IF(C852="Опционально","Вне итога",IF(AND(ISNUMBER(F852),ISNUMBER(H852),ISNUMBER(I852),F852&gt;0,H852&gt;=0,I852&gt;=H852),"Цена учтена","Уточнить цену/количество"))</x:f>
        <x:v>Цена учтена</x:v>
      </x:c>
      <x:c r="P852" s="10"/>
      <x:c r="Q852" s="18" t="str">
        <x:v>Бюджетная оценка автора</x:v>
      </x:c>
      <x:c r="R852" s="18" t="str"/>
    </x:row>
    <x:row r="853" ht="44" customHeight="1">
      <x:c r="A853" s="10" t="str">
        <x:v>B2</x:v>
      </x:c>
      <x:c r="B853" s="10" t="str">
        <x:v>B2</x:v>
      </x:c>
      <x:c r="C853" s="11" t="str">
        <x:v>Помещение</x:v>
      </x:c>
      <x:c r="D853" s="11" t="str">
        <x:v>Трассы охлаждения и дренаж</x:v>
      </x:c>
      <x:c r="E853" s="11" t="str">
        <x:v>Подача/обратка или фреон, теплоизоляция, отвод конденсата, кронштейны</x:v>
      </x:c>
      <x:c r="F853" s="14" t="n">
        <x:v>40</x:v>
      </x:c>
      <x:c r="G853" s="3" t="str">
        <x:v>м</x:v>
      </x:c>
      <x:c r="H853" s="15" t="n">
        <x:v>25</x:v>
      </x:c>
      <x:c r="I853" s="15" t="n">
        <x:v>65</x:v>
      </x:c>
      <x:c r="J853" s="16" t="n">
        <x:f>IF(AND(ISNUMBER(F853),ISNUMBER(H853)),F853*H853,"")</x:f>
        <x:v>1000</x:v>
      </x:c>
      <x:c r="K853" s="16" t="n">
        <x:f>IF(AND(ISNUMBER(F853),ISNUMBER(I853)),F853*I853,"")</x:f>
        <x:v>2600</x:v>
      </x:c>
      <x:c r="L853" s="11" t="str">
        <x:v>Купить</x:v>
      </x:c>
      <x:c r="M853" s="11" t="str">
        <x:v>20 м на установку как исходная длина. Проверить допустимую длину и перепад высот.</x:v>
      </x:c>
      <x:c r="N853" s="11" t="str">
        <x:v>Бюджетная оценка на 03.10.2026. Источник подтверждает характеристики, а не цену.</x:v>
      </x:c>
      <x:c r="O853" s="11" t="str">
        <x:f>IF(C853="Опционально","Вне итога",IF(AND(ISNUMBER(F853),ISNUMBER(H853),ISNUMBER(I853),F853&gt;0,H853&gt;=0,I853&gt;=H853),"Цена учтена","Уточнить цену/количество"))</x:f>
        <x:v>Цена учтена</x:v>
      </x:c>
      <x:c r="P853" s="10"/>
      <x:c r="Q853" s="18" t="str">
        <x:v>Бюджетная оценка автора</x:v>
      </x:c>
      <x:c r="R853" s="18" t="str"/>
    </x:row>
    <x:row r="854" ht="44" customHeight="1">
      <x:c r="A854" s="10" t="str">
        <x:v>B2</x:v>
      </x:c>
      <x:c r="B854" s="10" t="str">
        <x:v>B2</x:v>
      </x:c>
      <x:c r="C854" s="11" t="str">
        <x:v>Помещение</x:v>
      </x:c>
      <x:c r="D854" s="11" t="str">
        <x:v>Монтаж и настройка охлаждения</x:v>
      </x:c>
      <x:c r="E854" s="11" t="str">
        <x:v>Установка наружных блоков, вакуумирование/заправка, настройка 24/7</x:v>
      </x:c>
      <x:c r="F854" s="14" t="n">
        <x:v>2</x:v>
      </x:c>
      <x:c r="G854" s="3" t="str">
        <x:v>усл</x:v>
      </x:c>
      <x:c r="H854" s="15" t="n">
        <x:v>600</x:v>
      </x:c>
      <x:c r="I854" s="15" t="n">
        <x:v>1800</x:v>
      </x:c>
      <x:c r="J854" s="16" t="n">
        <x:f>IF(AND(ISNUMBER(F854),ISNUMBER(H854)),F854*H854,"")</x:f>
        <x:v>1200</x:v>
      </x:c>
      <x:c r="K854" s="16" t="n">
        <x:f>IF(AND(ISNUMBER(F854),ISNUMBER(I854)),F854*I854,"")</x:f>
        <x:v>3600</x:v>
      </x:c>
      <x:c r="L854" s="11" t="str">
        <x:v>Купить</x:v>
      </x:c>
      <x:c r="M854" s="11" t="str"/>
      <x:c r="N854" s="11" t="str">
        <x:v>Бюджетная оценка на 03.10.2026. Источник подтверждает характеристики, а не цену.</x:v>
      </x:c>
      <x:c r="O854" s="11" t="str">
        <x:f>IF(C854="Опционально","Вне итога",IF(AND(ISNUMBER(F854),ISNUMBER(H854),ISNUMBER(I854),F854&gt;0,H854&gt;=0,I854&gt;=H854),"Цена учтена","Уточнить цену/количество"))</x:f>
        <x:v>Цена учтена</x:v>
      </x:c>
      <x:c r="P854" s="10"/>
      <x:c r="Q854" s="18" t="str">
        <x:v>Бюджетная оценка автора</x:v>
      </x:c>
      <x:c r="R854" s="18" t="str"/>
    </x:row>
    <x:row r="855" ht="44" customHeight="1">
      <x:c r="A855" s="10" t="str">
        <x:v>B2</x:v>
      </x:c>
      <x:c r="B855" s="10" t="str">
        <x:v>B2</x:v>
      </x:c>
      <x:c r="C855" s="11" t="str">
        <x:v>Помещение</x:v>
      </x:c>
      <x:c r="D855" s="11" t="str">
        <x:v>Разделение холодного и горячего воздуха</x:v>
      </x:c>
      <x:c r="E855" s="11" t="str">
        <x:v>Направление потока, панели/изоляция, проект размещения</x:v>
      </x:c>
      <x:c r="F855" s="14" t="n">
        <x:v>1</x:v>
      </x:c>
      <x:c r="G855" s="3" t="str">
        <x:v>к-т</x:v>
      </x:c>
      <x:c r="H855" s="15" t="n">
        <x:v>1200</x:v>
      </x:c>
      <x:c r="I855" s="15" t="n">
        <x:v>4500</x:v>
      </x:c>
      <x:c r="J855" s="16" t="n">
        <x:f>IF(AND(ISNUMBER(F855),ISNUMBER(H855)),F855*H855,"")</x:f>
        <x:v>1200</x:v>
      </x:c>
      <x:c r="K855" s="16" t="n">
        <x:f>IF(AND(ISNUMBER(F855),ISNUMBER(I855)),F855*I855,"")</x:f>
        <x:v>4500</x:v>
      </x:c>
      <x:c r="L855" s="11" t="str">
        <x:v>Купить</x:v>
      </x:c>
      <x:c r="M855" s="11" t="str">
        <x:v>Не закрывать выходы горячего воздуха. Обслуживание и противопожарные проходы сохранить.</x:v>
      </x:c>
      <x:c r="N855" s="11" t="str">
        <x:v>Бюджетная оценка на 03.10.2026. Источник подтверждает характеристики, а не цену.</x:v>
      </x:c>
      <x:c r="O855" s="11" t="str">
        <x:f>IF(C855="Опционально","Вне итога",IF(AND(ISNUMBER(F855),ISNUMBER(H855),ISNUMBER(I855),F855&gt;0,H855&gt;=0,I855&gt;=H855),"Цена учтена","Уточнить цену/количество"))</x:f>
        <x:v>Цена учтена</x:v>
      </x:c>
      <x:c r="P855" s="10"/>
      <x:c r="Q855" s="18" t="str">
        <x:v>Бюджетная оценка автора</x:v>
      </x:c>
      <x:c r="R855" s="18" t="str"/>
    </x:row>
    <x:row r="856" ht="44" customHeight="1">
      <x:c r="A856" s="10" t="str">
        <x:v>B2</x:v>
      </x:c>
      <x:c r="B856" s="10" t="str">
        <x:v>B2</x:v>
      </x:c>
      <x:c r="C856" s="11" t="str">
        <x:v>Помещение</x:v>
      </x:c>
      <x:c r="D856" s="11" t="str">
        <x:v>Вентиляция и уплотнение вводов</x:v>
      </x:c>
      <x:c r="E856" s="11" t="str">
        <x:v>Регулируемая вентиляция, решётки/фильтры, герметизация проходок</x:v>
      </x:c>
      <x:c r="F856" s="14" t="n">
        <x:v>1</x:v>
      </x:c>
      <x:c r="G856" s="3" t="str">
        <x:v>к-т</x:v>
      </x:c>
      <x:c r="H856" s="15" t="n">
        <x:v>800</x:v>
      </x:c>
      <x:c r="I856" s="15" t="n">
        <x:v>3500</x:v>
      </x:c>
      <x:c r="J856" s="16" t="n">
        <x:f>IF(AND(ISNUMBER(F856),ISNUMBER(H856)),F856*H856,"")</x:f>
        <x:v>800</x:v>
      </x:c>
      <x:c r="K856" s="16" t="n">
        <x:f>IF(AND(ISNUMBER(F856),ISNUMBER(I856)),F856*I856,"")</x:f>
        <x:v>3500</x:v>
      </x:c>
      <x:c r="L856" s="11" t="str">
        <x:v>Купить</x:v>
      </x:c>
      <x:c r="M856" s="11" t="str">
        <x:v>Кондиционер не обеспечивает приток воздуха сам по себе. Решение согласуется с расчётом охлаждения.</x:v>
      </x:c>
      <x:c r="N856" s="11" t="str">
        <x:v>Бюджетная оценка на 03.10.2026. Источник подтверждает характеристики, а не цену.</x:v>
      </x:c>
      <x:c r="O856" s="11" t="str">
        <x:f>IF(C856="Опционально","Вне итога",IF(AND(ISNUMBER(F856),ISNUMBER(H856),ISNUMBER(I856),F856&gt;0,H856&gt;=0,I856&gt;=H856),"Цена учтена","Уточнить цену/количество"))</x:f>
        <x:v>Цена учтена</x:v>
      </x:c>
      <x:c r="P856" s="10"/>
      <x:c r="Q856" s="18" t="str">
        <x:v>Бюджетная оценка автора</x:v>
      </x:c>
      <x:c r="R856" s="18" t="str"/>
    </x:row>
    <x:row r="857" ht="44" customHeight="1">
      <x:c r="A857" s="10" t="str">
        <x:v>B2</x:v>
      </x:c>
      <x:c r="B857" s="10" t="str">
        <x:v>B2</x:v>
      </x:c>
      <x:c r="C857" s="11" t="str">
        <x:v>Помещение</x:v>
      </x:c>
      <x:c r="D857" s="11" t="str">
        <x:v>Пожарная сигнализация</x:v>
      </x:c>
      <x:c r="E857" s="11" t="str">
        <x:v>Датчик дыма, подключение к существующей системе или автономный комплект</x:v>
      </x:c>
      <x:c r="F857" s="14" t="n">
        <x:v>1</x:v>
      </x:c>
      <x:c r="G857" s="3" t="str">
        <x:v>к-т</x:v>
      </x:c>
      <x:c r="H857" s="15" t="n">
        <x:v>150</x:v>
      </x:c>
      <x:c r="I857" s="15" t="n">
        <x:v>700</x:v>
      </x:c>
      <x:c r="J857" s="16" t="n">
        <x:f>IF(AND(ISNUMBER(F857),ISNUMBER(H857)),F857*H857,"")</x:f>
        <x:v>150</x:v>
      </x:c>
      <x:c r="K857" s="16" t="n">
        <x:f>IF(AND(ISNUMBER(F857),ISNUMBER(I857)),F857*I857,"")</x:f>
        <x:v>700</x:v>
      </x:c>
      <x:c r="L857" s="11" t="str">
        <x:v>Купить</x:v>
      </x:c>
      <x:c r="M857" s="11" t="str"/>
      <x:c r="N857" s="11" t="str">
        <x:v>Бюджетная оценка на 03.10.2026. Источник подтверждает характеристики, а не цену.</x:v>
      </x:c>
      <x:c r="O857" s="11" t="str">
        <x:f>IF(C857="Опционально","Вне итога",IF(AND(ISNUMBER(F857),ISNUMBER(H857),ISNUMBER(I857),F857&gt;0,H857&gt;=0,I857&gt;=H857),"Цена учтена","Уточнить цену/количество"))</x:f>
        <x:v>Цена учтена</x:v>
      </x:c>
      <x:c r="P857" s="10"/>
      <x:c r="Q857" s="18" t="str">
        <x:v>Бюджетная оценка автора</x:v>
      </x:c>
      <x:c r="R857" s="18" t="str"/>
    </x:row>
    <x:row r="858" ht="44" customHeight="1">
      <x:c r="A858" s="10" t="str">
        <x:v>B2</x:v>
      </x:c>
      <x:c r="B858" s="10" t="str">
        <x:v>B2</x:v>
      </x:c>
      <x:c r="C858" s="11" t="str">
        <x:v>Помещение</x:v>
      </x:c>
      <x:c r="D858" s="11" t="str">
        <x:v>Огнетушители и обозначения</x:v>
      </x:c>
      <x:c r="E858" s="11" t="str">
        <x:v>2 подходящих для электрооборудования огнетушителя, указатели</x:v>
      </x:c>
      <x:c r="F858" s="14" t="n">
        <x:v>1</x:v>
      </x:c>
      <x:c r="G858" s="3" t="str">
        <x:v>к-т</x:v>
      </x:c>
      <x:c r="H858" s="15" t="n">
        <x:v>140</x:v>
      </x:c>
      <x:c r="I858" s="15" t="n">
        <x:v>400</x:v>
      </x:c>
      <x:c r="J858" s="16" t="n">
        <x:f>IF(AND(ISNUMBER(F858),ISNUMBER(H858)),F858*H858,"")</x:f>
        <x:v>140</x:v>
      </x:c>
      <x:c r="K858" s="16" t="n">
        <x:f>IF(AND(ISNUMBER(F858),ISNUMBER(I858)),F858*I858,"")</x:f>
        <x:v>400</x:v>
      </x:c>
      <x:c r="L858" s="11" t="str">
        <x:v>Купить</x:v>
      </x:c>
      <x:c r="M858" s="11" t="str">
        <x:v>Тип и размещение определяет местный проект помещения.</x:v>
      </x:c>
      <x:c r="N858" s="11" t="str">
        <x:v>Бюджетная оценка на 03.10.2026. Источник подтверждает характеристики, а не цену.</x:v>
      </x:c>
      <x:c r="O858" s="11" t="str">
        <x:f>IF(C858="Опционально","Вне итога",IF(AND(ISNUMBER(F858),ISNUMBER(H858),ISNUMBER(I858),F858&gt;0,H858&gt;=0,I858&gt;=H858),"Цена учтена","Уточнить цену/количество"))</x:f>
        <x:v>Цена учтена</x:v>
      </x:c>
      <x:c r="P858" s="10"/>
      <x:c r="Q858" s="18" t="str">
        <x:v>Бюджетная оценка автора</x:v>
      </x:c>
      <x:c r="R858" s="18" t="str"/>
    </x:row>
    <x:row r="859" ht="44" customHeight="1">
      <x:c r="A859" s="10" t="str">
        <x:v>B2</x:v>
      </x:c>
      <x:c r="B859" s="10" t="str">
        <x:v>B2</x:v>
      </x:c>
      <x:c r="C859" s="11" t="str">
        <x:v>Помещение</x:v>
      </x:c>
      <x:c r="D859" s="11" t="str">
        <x:v>Контроль температуры и влажности</x:v>
      </x:c>
      <x:c r="E859" s="11" t="str">
        <x:v>Сетевой датчик с 2–4 внешними зондами и уведомлением</x:v>
      </x:c>
      <x:c r="F859" s="14" t="n">
        <x:v>1</x:v>
      </x:c>
      <x:c r="G859" s="3" t="str">
        <x:v>к-т</x:v>
      </x:c>
      <x:c r="H859" s="15" t="n">
        <x:v>150</x:v>
      </x:c>
      <x:c r="I859" s="15" t="n">
        <x:v>600</x:v>
      </x:c>
      <x:c r="J859" s="16" t="n">
        <x:f>IF(AND(ISNUMBER(F859),ISNUMBER(H859)),F859*H859,"")</x:f>
        <x:v>150</x:v>
      </x:c>
      <x:c r="K859" s="16" t="n">
        <x:f>IF(AND(ISNUMBER(F859),ISNUMBER(I859)),F859*I859,"")</x:f>
        <x:v>600</x:v>
      </x:c>
      <x:c r="L859" s="11" t="str">
        <x:v>Купить</x:v>
      </x:c>
      <x:c r="M859" s="11" t="str">
        <x:v>Настроить аварийное завершение работы при перегреве/сбое охлаждения.</x:v>
      </x:c>
      <x:c r="N859" s="11" t="str">
        <x:v>Бюджетная оценка на 03.10.2026. Источник подтверждает характеристики, а не цену.</x:v>
      </x:c>
      <x:c r="O859" s="11" t="str">
        <x:f>IF(C859="Опционально","Вне итога",IF(AND(ISNUMBER(F859),ISNUMBER(H859),ISNUMBER(I859),F859&gt;0,H859&gt;=0,I859&gt;=H859),"Цена учтена","Уточнить цену/количество"))</x:f>
        <x:v>Цена учтена</x:v>
      </x:c>
      <x:c r="P859" s="10"/>
      <x:c r="Q859" s="18" t="str">
        <x:v>Бюджетная оценка автора</x:v>
      </x:c>
      <x:c r="R859" s="18" t="str"/>
    </x:row>
    <x:row r="860" ht="44" customHeight="1">
      <x:c r="A860" s="10" t="str">
        <x:v>B2</x:v>
      </x:c>
      <x:c r="B860" s="10" t="str">
        <x:v>B2</x:v>
      </x:c>
      <x:c r="C860" s="11" t="str">
        <x:v>Помещение</x:v>
      </x:c>
      <x:c r="D860" s="11" t="str">
        <x:v>Крепёж и мелкие расходники</x:v>
      </x:c>
      <x:c r="E860" s="11" t="str">
        <x:v>Наконечники, клеммы, маркировка, стяжки-липучки, вводы, запас кабеля</x:v>
      </x:c>
      <x:c r="F860" s="14" t="n">
        <x:v>1</x:v>
      </x:c>
      <x:c r="G860" s="3" t="str">
        <x:v>к-т</x:v>
      </x:c>
      <x:c r="H860" s="15" t="n">
        <x:v>500</x:v>
      </x:c>
      <x:c r="I860" s="15" t="n">
        <x:v>1800</x:v>
      </x:c>
      <x:c r="J860" s="16" t="n">
        <x:f>IF(AND(ISNUMBER(F860),ISNUMBER(H860)),F860*H860,"")</x:f>
        <x:v>500</x:v>
      </x:c>
      <x:c r="K860" s="16" t="n">
        <x:f>IF(AND(ISNUMBER(F860),ISNUMBER(I860)),F860*I860,"")</x:f>
        <x:v>1800</x:v>
      </x:c>
      <x:c r="L860" s="11" t="str">
        <x:v>Купить</x:v>
      </x:c>
      <x:c r="M860" s="11" t="str"/>
      <x:c r="N860" s="11" t="str">
        <x:v>Бюджетная оценка на 03.10.2026. Источник подтверждает характеристики, а не цену.</x:v>
      </x:c>
      <x:c r="O860" s="11" t="str">
        <x:f>IF(C860="Опционально","Вне итога",IF(AND(ISNUMBER(F860),ISNUMBER(H860),ISNUMBER(I860),F860&gt;0,H860&gt;=0,I860&gt;=H860),"Цена учтена","Уточнить цену/количество"))</x:f>
        <x:v>Цена учтена</x:v>
      </x:c>
      <x:c r="P860" s="10"/>
      <x:c r="Q860" s="18" t="str">
        <x:v>Бюджетная оценка автора</x:v>
      </x:c>
      <x:c r="R860" s="18" t="str"/>
    </x:row>
    <x:row r="861" ht="44" customHeight="1">
      <x:c r="A861" s="10" t="str">
        <x:v>B2</x:v>
      </x:c>
      <x:c r="B861" s="10" t="str">
        <x:v>B2</x:v>
      </x:c>
      <x:c r="C861" s="11" t="str">
        <x:v>Помещение</x:v>
      </x:c>
      <x:c r="D861" s="11" t="str">
        <x:v>Монтаж и измерения электрики</x:v>
      </x:c>
      <x:c r="E861" s="11" t="str">
        <x:v>Монтаж, проверка защит, заземления и нагрузочный тест</x:v>
      </x:c>
      <x:c r="F861" s="14" t="n">
        <x:v>1</x:v>
      </x:c>
      <x:c r="G861" s="3" t="str">
        <x:v>усл</x:v>
      </x:c>
      <x:c r="H861" s="15" t="n">
        <x:v>2500</x:v>
      </x:c>
      <x:c r="I861" s="15" t="n">
        <x:v>8000</x:v>
      </x:c>
      <x:c r="J861" s="16" t="n">
        <x:f>IF(AND(ISNUMBER(F861),ISNUMBER(H861)),F861*H861,"")</x:f>
        <x:v>2500</x:v>
      </x:c>
      <x:c r="K861" s="16" t="n">
        <x:f>IF(AND(ISNUMBER(F861),ISNUMBER(I861)),F861*I861,"")</x:f>
        <x:v>8000</x:v>
      </x:c>
      <x:c r="L861" s="11" t="str">
        <x:v>Купить</x:v>
      </x:c>
      <x:c r="M861" s="11" t="str"/>
      <x:c r="N861" s="11" t="str">
        <x:v>Бюджетная оценка на 03.10.2026. Источник подтверждает характеристики, а не цену.</x:v>
      </x:c>
      <x:c r="O861" s="11" t="str">
        <x:f>IF(C861="Опционально","Вне итога",IF(AND(ISNUMBER(F861),ISNUMBER(H861),ISNUMBER(I861),F861&gt;0,H861&gt;=0,I861&gt;=H861),"Цена учтена","Уточнить цену/количество"))</x:f>
        <x:v>Цена учтена</x:v>
      </x:c>
      <x:c r="P861" s="10"/>
      <x:c r="Q861" s="18" t="str">
        <x:v>Бюджетная оценка автора</x:v>
      </x:c>
      <x:c r="R861" s="18" t="str"/>
    </x:row>
    <x:row r="862" ht="44" customHeight="1">
      <x:c r="A862" s="10" t="str">
        <x:v>B2</x:v>
      </x:c>
      <x:c r="B862" s="10" t="str">
        <x:v>B2</x:v>
      </x:c>
      <x:c r="C862" s="11" t="str">
        <x:v>Помещение</x:v>
      </x:c>
      <x:c r="D862" s="11" t="str">
        <x:v>Доставка, разгрузка и занос</x:v>
      </x:c>
      <x:c r="E862" s="11" t="str">
        <x:v>Транспорт, такелаж, страховка перевозки</x:v>
      </x:c>
      <x:c r="F862" s="14" t="n">
        <x:v>1</x:v>
      </x:c>
      <x:c r="G862" s="3" t="str">
        <x:v>усл</x:v>
      </x:c>
      <x:c r="H862" s="15" t="n">
        <x:v>2000</x:v>
      </x:c>
      <x:c r="I862" s="15" t="n">
        <x:v>10000</x:v>
      </x:c>
      <x:c r="J862" s="16" t="n">
        <x:f>IF(AND(ISNUMBER(F862),ISNUMBER(H862)),F862*H862,"")</x:f>
        <x:v>2000</x:v>
      </x:c>
      <x:c r="K862" s="16" t="n">
        <x:f>IF(AND(ISNUMBER(F862),ISNUMBER(I862)),F862*I862,"")</x:f>
        <x:v>10000</x:v>
      </x:c>
      <x:c r="L862" s="11" t="str">
        <x:v>Купить</x:v>
      </x:c>
      <x:c r="M862" s="11" t="str">
        <x:v>Без импортной пошлины/НДС. Для тяжёлых серверов проверить маршрут заноса заранее.</x:v>
      </x:c>
      <x:c r="N862" s="11" t="str">
        <x:v>Бюджетная оценка на 03.10.2026. Источник подтверждает характеристики, а не цену.</x:v>
      </x:c>
      <x:c r="O862" s="11" t="str">
        <x:f>IF(C862="Опционально","Вне итога",IF(AND(ISNUMBER(F862),ISNUMBER(H862),ISNUMBER(I862),F862&gt;0,H862&gt;=0,I862&gt;=H862),"Цена учтена","Уточнить цену/количество"))</x:f>
        <x:v>Цена учтена</x:v>
      </x:c>
      <x:c r="P862" s="10"/>
      <x:c r="Q862" s="18" t="str">
        <x:v>Бюджетная оценка автора</x:v>
      </x:c>
      <x:c r="R862" s="18" t="str"/>
    </x:row>
    <x:row r="863" ht="44" customHeight="1">
      <x:c r="A863" s="10" t="str">
        <x:v>B2</x:v>
      </x:c>
      <x:c r="B863" s="10" t="str">
        <x:v>B2</x:v>
      </x:c>
      <x:c r="C863" s="11" t="str">
        <x:v>Опционально</x:v>
      </x:c>
      <x:c r="D863" s="11" t="str">
        <x:v>Резервная система охлаждения</x:v>
      </x:c>
      <x:c r="E863" s="11" t="str">
        <x:v>N+1 с автоматическим переключением, расчёт отдельно</x:v>
      </x:c>
      <x:c r="F863" s="14" t="n">
        <x:v>1</x:v>
      </x:c>
      <x:c r="G863" s="3" t="str">
        <x:v>к-т</x:v>
      </x:c>
      <x:c r="H863" s="15"/>
      <x:c r="I863" s="15"/>
      <x:c r="J863" s="16" t="str">
        <x:f>IF(AND(ISNUMBER(F863),ISNUMBER(H863)),F863*H863,"")</x:f>
      </x:c>
      <x:c r="K863" s="16" t="str">
        <x:f>IF(AND(ISNUMBER(F863),ISNUMBER(I863)),F863*I863,"")</x:f>
      </x:c>
      <x:c r="L863" s="11" t="str">
        <x:v>По проекту</x:v>
      </x:c>
      <x:c r="M863" s="11" t="str">
        <x:v>Нужна для непрерывной работы при отказе охлаждения. В базовом бюджете система останавливается безопасно.</x:v>
      </x:c>
      <x:c r="N863" s="11" t="str">
        <x:v>Без цены. Требуется отдельное предложение.</x:v>
      </x:c>
      <x:c r="O863" s="11" t="str">
        <x:f>IF(C863="Опционально","Вне итога",IF(AND(ISNUMBER(F863),ISNUMBER(H863),ISNUMBER(I863),F863&gt;0,H863&gt;=0,I863&gt;=H863),"Цена учтена","Уточнить цену/количество"))</x:f>
        <x:v>Вне итога</x:v>
      </x:c>
      <x:c r="P863" s="10"/>
      <x:c r="Q863" s="18" t="str">
        <x:v>Бюджетная оценка автора</x:v>
      </x:c>
      <x:c r="R863" s="18" t="str"/>
    </x:row>
    <x:row r="864" ht="44" customHeight="1">
      <x:c r="A864" s="10" t="str">
        <x:v>B2</x:v>
      </x:c>
      <x:c r="B864" s="10" t="str">
        <x:v>B2</x:v>
      </x:c>
      <x:c r="C864" s="11" t="str">
        <x:v>Опционально</x:v>
      </x:c>
      <x:c r="D864" s="11" t="str">
        <x:v>Генератор и переключение ввода</x:v>
      </x:c>
      <x:c r="E864" s="11" t="str">
        <x:v>Для длительных отключений, размер по проекту</x:v>
      </x:c>
      <x:c r="F864" s="14" t="n">
        <x:v>1</x:v>
      </x:c>
      <x:c r="G864" s="3" t="str">
        <x:v>к-т</x:v>
      </x:c>
      <x:c r="H864" s="15"/>
      <x:c r="I864" s="15"/>
      <x:c r="J864" s="16" t="str">
        <x:f>IF(AND(ISNUMBER(F864),ISNUMBER(H864)),F864*H864,"")</x:f>
      </x:c>
      <x:c r="K864" s="16" t="str">
        <x:f>IF(AND(ISNUMBER(F864),ISNUMBER(I864)),F864*I864,"")</x:f>
      </x:c>
      <x:c r="L864" s="11" t="str">
        <x:v>По проекту</x:v>
      </x:c>
      <x:c r="M864" s="11" t="str">
        <x:v>Не включён в базовую сумму. ИБП рассчитан на короткую автономность и завершение работы.</x:v>
      </x:c>
      <x:c r="N864" s="11" t="str">
        <x:v>Без цены. Требуется отдельное предложение.</x:v>
      </x:c>
      <x:c r="O864" s="11" t="str">
        <x:f>IF(C864="Опционально","Вне итога",IF(AND(ISNUMBER(F864),ISNUMBER(H864),ISNUMBER(I864),F864&gt;0,H864&gt;=0,I864&gt;=H864),"Цена учтена","Уточнить цену/количество"))</x:f>
        <x:v>Вне итога</x:v>
      </x:c>
      <x:c r="P864" s="10"/>
      <x:c r="Q864" s="18" t="str">
        <x:v>Бюджетная оценка автора</x:v>
      </x:c>
      <x:c r="R864" s="18" t="str"/>
    </x:row>
    <x:row r="865" ht="61" customHeight="1">
      <x:c r="A865" s="10" t="str">
        <x:v>B2</x:v>
      </x:c>
      <x:c r="B865" s="10" t="str">
        <x:v>B2</x:v>
      </x:c>
      <x:c r="C865" s="11" t="str">
        <x:v>Запуск</x:v>
      </x:c>
      <x:c r="D865" s="11" t="str">
        <x:v>Системное ПО</x:v>
      </x:c>
      <x:c r="E865" s="11" t="str">
        <x:v>DGX OS/Ubuntu, NVIDIA драйвер, CUDA, SGLang/vLLM и мониторинг</x:v>
      </x:c>
      <x:c r="F865" s="14" t="n">
        <x:v>1</x:v>
      </x:c>
      <x:c r="G865" s="3" t="str">
        <x:v>к-т</x:v>
      </x:c>
      <x:c r="H865" s="15" t="n">
        <x:v>0</x:v>
      </x:c>
      <x:c r="I865" s="15" t="n">
        <x:v>0</x:v>
      </x:c>
      <x:c r="J865" s="16" t="n">
        <x:f>IF(AND(ISNUMBER(F865),ISNUMBER(H865)),F865*H865,"")</x:f>
        <x:v>0</x:v>
      </x:c>
      <x:c r="K865" s="16" t="n">
        <x:f>IF(AND(ISNUMBER(F865),ISNUMBER(I865)),F865*I865,"")</x:f>
        <x:v>0</x:v>
      </x:c>
      <x:c r="L865" s="11" t="str">
        <x:v>Без оплаты лицензии</x:v>
      </x:c>
      <x:c r="M865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865" s="11" t="str">
        <x:v>Бюджетная оценка на 03.10.2026. Источник подтверждает характеристики, а не цену.</x:v>
      </x:c>
      <x:c r="O865" s="11" t="str">
        <x:f>IF(C865="Опционально","Вне итога",IF(AND(ISNUMBER(F865),ISNUMBER(H865),ISNUMBER(I865),F865&gt;0,H865&gt;=0,I865&gt;=H865),"Цена учтена","Уточнить цену/количество"))</x:f>
        <x:v>Цена учтена</x:v>
      </x:c>
      <x:c r="P865" s="10"/>
      <x:c r="Q865" s="18" t="str">
        <x:v>Moonshot: Kimi K3, модель</x:v>
      </x:c>
      <x:c r="R865" s="18" t="str">
        <x:v>https://huggingface.co/moonshotai/Kimi-K3</x:v>
      </x:c>
    </x:row>
    <x:row r="866" ht="44" customHeight="1">
      <x:c r="A866" s="10" t="str">
        <x:v>B2</x:v>
      </x:c>
      <x:c r="B866" s="10" t="str">
        <x:v>B2</x:v>
      </x:c>
      <x:c r="C866" s="11" t="str">
        <x:v>Запуск</x:v>
      </x:c>
      <x:c r="D866" s="11" t="str">
        <x:v>Установка и настройка оборудования</x:v>
      </x:c>
      <x:c r="E866" s="11" t="str">
        <x:v>Обновление firmware, ОС, драйверов, сеть, диски и мониторинг</x:v>
      </x:c>
      <x:c r="F866" s="14" t="n">
        <x:v>1</x:v>
      </x:c>
      <x:c r="G866" s="3" t="str">
        <x:v>усл</x:v>
      </x:c>
      <x:c r="H866" s="15" t="n">
        <x:v>3000</x:v>
      </x:c>
      <x:c r="I866" s="15" t="n">
        <x:v>12000</x:v>
      </x:c>
      <x:c r="J866" s="16" t="n">
        <x:f>IF(AND(ISNUMBER(F866),ISNUMBER(H866)),F866*H866,"")</x:f>
        <x:v>3000</x:v>
      </x:c>
      <x:c r="K866" s="16" t="n">
        <x:f>IF(AND(ISNUMBER(F866),ISNUMBER(I866)),F866*I866,"")</x:f>
        <x:v>12000</x:v>
      </x:c>
      <x:c r="L866" s="11" t="str">
        <x:v>Купить</x:v>
      </x:c>
      <x:c r="M866" s="11" t="str">
        <x:v>Фиксированная работа при покупке, без помесячного обслуживания.</x:v>
      </x:c>
      <x:c r="N866" s="11" t="str">
        <x:v>Бюджетная оценка на 03.10.2026. Источник подтверждает характеристики, а не цену.</x:v>
      </x:c>
      <x:c r="O866" s="11" t="str">
        <x:f>IF(C866="Опционально","Вне итога",IF(AND(ISNUMBER(F866),ISNUMBER(H866),ISNUMBER(I866),F866&gt;0,H866&gt;=0,I866&gt;=H866),"Цена учтена","Уточнить цену/количество"))</x:f>
        <x:v>Цена учтена</x:v>
      </x:c>
      <x:c r="P866" s="10"/>
      <x:c r="Q866" s="18" t="str">
        <x:v>Бюджетная оценка автора</x:v>
      </x:c>
      <x:c r="R866" s="18" t="str"/>
    </x:row>
    <x:row r="867" ht="44" customHeight="1">
      <x:c r="A867" s="10" t="str">
        <x:v>B2</x:v>
      </x:c>
      <x:c r="B867" s="10" t="str">
        <x:v>B2</x:v>
      </x:c>
      <x:c r="C867" s="11" t="str">
        <x:v>Запуск</x:v>
      </x:c>
      <x:c r="D867" s="11" t="str">
        <x:v>Загрузка и проверка модели</x:v>
      </x:c>
      <x:c r="E867" s="11" t="str">
        <x:v>Загрузка на локальные SSD, проверка файлов, подбор контекста, нагрузочный тест</x:v>
      </x:c>
      <x:c r="F867" s="14" t="n">
        <x:v>1</x:v>
      </x:c>
      <x:c r="G867" s="3" t="str">
        <x:v>усл</x:v>
      </x:c>
      <x:c r="H867" s="15" t="n">
        <x:v>3000</x:v>
      </x:c>
      <x:c r="I867" s="15" t="n">
        <x:v>12000</x:v>
      </x:c>
      <x:c r="J867" s="16" t="n">
        <x:f>IF(AND(ISNUMBER(F867),ISNUMBER(H867)),F867*H867,"")</x:f>
        <x:v>3000</x:v>
      </x:c>
      <x:c r="K867" s="16" t="n">
        <x:f>IF(AND(ISNUMBER(F867),ISNUMBER(I867)),F867*I867,"")</x:f>
        <x:v>12000</x:v>
      </x:c>
      <x:c r="L867" s="11" t="str">
        <x:v>Купить</x:v>
      </x:c>
      <x:c r="M867" s="11" t="str">
        <x:v>Проверить память, время первого ответа, токены/с, качество и восстановление после перезагрузки.</x:v>
      </x:c>
      <x:c r="N867" s="11" t="str">
        <x:v>Бюджетная оценка на 03.10.2026. Источник подтверждает характеристики, а не цену.</x:v>
      </x:c>
      <x:c r="O867" s="11" t="str">
        <x:f>IF(C867="Опционально","Вне итога",IF(AND(ISNUMBER(F867),ISNUMBER(H867),ISNUMBER(I867),F867&gt;0,H867&gt;=0,I867&gt;=H867),"Цена учтена","Уточнить цену/количество"))</x:f>
        <x:v>Цена учтена</x:v>
      </x:c>
      <x:c r="P867" s="10"/>
      <x:c r="Q867" s="18" t="str">
        <x:v>Бюджетная оценка автора</x:v>
      </x:c>
      <x:c r="R867" s="18" t="str"/>
    </x:row>
    <x:row r="868" ht="44" customHeight="1">
      <x:c r="A868" s="10" t="str">
        <x:v>B2</x:v>
      </x:c>
      <x:c r="B868" s="10" t="str">
        <x:v>B2</x:v>
      </x:c>
      <x:c r="C868" s="11" t="str">
        <x:v>Запуск</x:v>
      </x:c>
      <x:c r="D868" s="11" t="str">
        <x:v>Резервное копирование и документация</x:v>
      </x:c>
      <x:c r="E868" s="11" t="str">
        <x:v>Настроить копии, аварийное завершение и восстановление. Передать инструкцию</x:v>
      </x:c>
      <x:c r="F868" s="14" t="n">
        <x:v>1</x:v>
      </x:c>
      <x:c r="G868" s="3" t="str">
        <x:v>усл</x:v>
      </x:c>
      <x:c r="H868" s="15" t="n">
        <x:v>1500</x:v>
      </x:c>
      <x:c r="I868" s="15" t="n">
        <x:v>6000</x:v>
      </x:c>
      <x:c r="J868" s="16" t="n">
        <x:f>IF(AND(ISNUMBER(F868),ISNUMBER(H868)),F868*H868,"")</x:f>
        <x:v>1500</x:v>
      </x:c>
      <x:c r="K868" s="16" t="n">
        <x:f>IF(AND(ISNUMBER(F868),ISNUMBER(I868)),F868*I868,"")</x:f>
        <x:v>6000</x:v>
      </x:c>
      <x:c r="L868" s="11" t="str">
        <x:v>Купить</x:v>
      </x:c>
      <x:c r="M868" s="11" t="str"/>
      <x:c r="N868" s="11" t="str">
        <x:v>Бюджетная оценка на 03.10.2026. Источник подтверждает характеристики, а не цену.</x:v>
      </x:c>
      <x:c r="O868" s="11" t="str">
        <x:f>IF(C868="Опционально","Вне итога",IF(AND(ISNUMBER(F868),ISNUMBER(H868),ISNUMBER(I868),F868&gt;0,H868&gt;=0,I868&gt;=H868),"Цена учтена","Уточнить цену/количество"))</x:f>
        <x:v>Цена учтена</x:v>
      </x:c>
      <x:c r="P868" s="10"/>
      <x:c r="Q868" s="18" t="str">
        <x:v>Бюджетная оценка автора</x:v>
      </x:c>
      <x:c r="R868" s="18" t="str"/>
    </x:row>
    <x:row r="869" ht="44" customHeight="1">
      <x:c r="A869" s="10" t="str">
        <x:v>B2</x:v>
      </x:c>
      <x:c r="B869" s="10" t="str">
        <x:v>B2</x:v>
      </x:c>
      <x:c r="C869" s="11" t="str">
        <x:v>Запуск</x:v>
      </x:c>
      <x:c r="D869" s="11" t="str">
        <x:v>Резерв на адаптацию программы запуска</x:v>
      </x:c>
      <x:c r="E869" s="11" t="str">
        <x:v>Прототип распределения модели, совместимость kernels/обмена</x:v>
      </x:c>
      <x:c r="F869" s="14" t="n">
        <x:v>1</x:v>
      </x:c>
      <x:c r="G869" s="3" t="str">
        <x:v>резерв</x:v>
      </x:c>
      <x:c r="H869" s="15" t="n">
        <x:v>15000</x:v>
      </x:c>
      <x:c r="I869" s="15" t="n">
        <x:v>100000</x:v>
      </x:c>
      <x:c r="J869" s="16" t="n">
        <x:f>IF(AND(ISNUMBER(F869),ISNUMBER(H869)),F869*H869,"")</x:f>
        <x:v>15000</x:v>
      </x:c>
      <x:c r="K869" s="16" t="n">
        <x:f>IF(AND(ISNUMBER(F869),ISNUMBER(I869)),F869*I869,"")</x:f>
        <x:v>100000</x:v>
      </x:c>
      <x:c r="L869" s="11" t="str">
        <x:v>Резерв</x:v>
      </x:c>
      <x:c r="M869" s="11" t="str">
        <x:v>Плановая сумма для эксперимента. Успешный запуск K3 не гарантирован. Срок и полный бюджет разработки после прототипа.</x:v>
      </x:c>
      <x:c r="N869" s="11" t="str">
        <x:v>Бюджетная оценка на 03.10.2026. Источник подтверждает характеристики, а не цену.</x:v>
      </x:c>
      <x:c r="O869" s="11" t="str">
        <x:f>IF(C869="Опционально","Вне итога",IF(AND(ISNUMBER(F869),ISNUMBER(H869),ISNUMBER(I869),F869&gt;0,H869&gt;=0,I869&gt;=H869),"Цена учтена","Уточнить цену/количество"))</x:f>
        <x:v>Цена учтена</x:v>
      </x:c>
      <x:c r="P869" s="10"/>
      <x:c r="Q869" s="18" t="str">
        <x:v>Бюджетная оценка автора</x:v>
      </x:c>
      <x:c r="R869" s="18" t="str"/>
    </x:row>
    <x:row r="870" ht="44" customHeight="1">
      <x:c r="A870" s="10" t="str">
        <x:v>B3</x:v>
      </x:c>
      <x:c r="B870" s="10" t="str">
        <x:v>B3</x:v>
      </x:c>
      <x:c r="C870" s="11" t="str">
        <x:v>Оборудование</x:v>
      </x:c>
      <x:c r="D870" s="11" t="str">
        <x:v>Mac Studio</x:v>
      </x:c>
      <x:c r="E870" s="11" t="str">
        <x:v>M5 Ultra, CPU 36 ядер, GPU 80 ядер, 512GB unified memory, SSD 4TB, 10GbE</x:v>
      </x:c>
      <x:c r="F870" s="14" t="n">
        <x:v>2</x:v>
      </x:c>
      <x:c r="G870" s="3" t="str">
        <x:v>шт</x:v>
      </x:c>
      <x:c r="H870" s="15" t="n">
        <x:v>11000</x:v>
      </x:c>
      <x:c r="I870" s="15" t="n">
        <x:v>18000</x:v>
      </x:c>
      <x:c r="J870" s="16" t="n">
        <x:f>IF(AND(ISNUMBER(F870),ISNUMBER(H870)),F870*H870,"")</x:f>
        <x:v>22000</x:v>
      </x:c>
      <x:c r="K870" s="16" t="n">
        <x:f>IF(AND(ISNUMBER(F870),ISNUMBER(I870)),F870*I870,"")</x:f>
        <x:v>36000</x:v>
      </x:c>
      <x:c r="L870" s="11" t="str">
        <x:v>Купить</x:v>
      </x:c>
      <x:c r="M870" s="11" t="str">
        <x:v>512GB доступно для старшего M5 Ultra. Память после покупки не расширяется. Подтвердить доступность в конфигураторе.</x:v>
      </x:c>
      <x:c r="N870" s="11" t="str">
        <x:v>Бюджетная оценка на 03.10.2026. Источник подтверждает характеристики, а не цену.</x:v>
      </x:c>
      <x:c r="O870" s="11" t="str">
        <x:f>IF(C870="Опционально","Вне итога",IF(AND(ISNUMBER(F870),ISNUMBER(H870),ISNUMBER(I870),F870&gt;0,H870&gt;=0,I870&gt;=H870),"Цена учтена","Уточнить цену/количество"))</x:f>
        <x:v>Цена учтена</x:v>
      </x:c>
      <x:c r="P870" s="10"/>
      <x:c r="Q870" s="18" t="str">
        <x:v>Apple: характеристики Mac Studio</x:v>
      </x:c>
      <x:c r="R870" s="18" t="str">
        <x:v>https://www.apple.com/mac-studio/specs/</x:v>
      </x:c>
    </x:row>
    <x:row r="871" ht="44" customHeight="1">
      <x:c r="A871" s="10" t="str">
        <x:v>B3</x:v>
      </x:c>
      <x:c r="B871" s="10" t="str">
        <x:v>B3</x:v>
      </x:c>
      <x:c r="C871" s="11" t="str">
        <x:v>Оборудование</x:v>
      </x:c>
      <x:c r="D871" s="11" t="str">
        <x:v>CPU, GPU, RAM, SSD и питание</x:v>
      </x:c>
      <x:c r="E871" s="11" t="str">
        <x:v>Встроены в Mac. Корпус, охлаждение и штатный сетевой шнур</x:v>
      </x:c>
      <x:c r="F871" s="14" t="n">
        <x:v>2</x:v>
      </x:c>
      <x:c r="G871" s="3" t="str">
        <x:v>к-т</x:v>
      </x:c>
      <x:c r="H871" s="21" t="n">
        <x:v>0</x:v>
      </x:c>
      <x:c r="I871" s="21" t="n">
        <x:v>0</x:v>
      </x:c>
      <x:c r="J871" s="16" t="n">
        <x:f>IF(AND(ISNUMBER(F871),ISNUMBER(H871)),F871*H871,"")</x:f>
        <x:v>0</x:v>
      </x:c>
      <x:c r="K871" s="16" t="n">
        <x:f>IF(AND(ISNUMBER(F871),ISNUMBER(I871)),F871*I871,"")</x:f>
        <x:v>0</x:v>
      </x:c>
      <x:c r="L871" s="11" t="str">
        <x:v>В комплекте</x:v>
      </x:c>
      <x:c r="M871" s="11" t="str"/>
      <x:c r="N871" s="11" t="str">
        <x:v>Включено в цену основного комплекта. Доплата $0.</x:v>
      </x:c>
      <x:c r="O871" s="11" t="str">
        <x:f>IF(C871="Опционально","Вне итога",IF(AND(ISNUMBER(F871),ISNUMBER(H871),ISNUMBER(I871),F871&gt;0,H871&gt;=0,I871&gt;=H871),"Цена учтена","Уточнить цену/количество"))</x:f>
        <x:v>Цена учтена</x:v>
      </x:c>
      <x:c r="P871" s="10"/>
      <x:c r="Q871" s="18" t="str">
        <x:v>Apple: характеристики Mac Studio</x:v>
      </x:c>
      <x:c r="R871" s="18" t="str">
        <x:v>https://www.apple.com/mac-studio/specs/</x:v>
      </x:c>
    </x:row>
    <x:row r="872" ht="61" customHeight="1">
      <x:c r="A872" s="10" t="str">
        <x:v>B3</x:v>
      </x:c>
      <x:c r="B872" s="10" t="str">
        <x:v>B3</x:v>
      </x:c>
      <x:c r="C872" s="11" t="str">
        <x:v>Оборудование</x:v>
      </x:c>
      <x:c r="D872" s="11" t="str">
        <x:v>Кабели Thunderbolt</x:v>
      </x:c>
      <x:c r="E872" s="11" t="str">
        <x:v>Сертифицированные TB5 80Gb/s, активные при нужной длине, до 2 м</x:v>
      </x:c>
      <x:c r="F872" s="14" t="n">
        <x:v>1</x:v>
      </x:c>
      <x:c r="G872" s="3" t="str">
        <x:v>шт</x:v>
      </x:c>
      <x:c r="H872" s="15" t="n">
        <x:v>60</x:v>
      </x:c>
      <x:c r="I872" s="15" t="n">
        <x:v>160</x:v>
      </x:c>
      <x:c r="J872" s="16" t="n">
        <x:f>IF(AND(ISNUMBER(F872),ISNUMBER(H872)),F872*H872,"")</x:f>
        <x:v>60</x:v>
      </x:c>
      <x:c r="K872" s="16" t="n">
        <x:f>IF(AND(ISNUMBER(F872),ISNUMBER(I872)),F872*I872,"")</x:f>
        <x:v>160</x:v>
      </x:c>
      <x:c r="L872" s="11" t="str">
        <x:v>Купить</x:v>
      </x:c>
      <x:c r="M872" s="11" t="str">
        <x:v>Для двух Mac одно прямое соединение. Четыре кабеля для опытной топологии четырёх узлов. Поддержку обмена и топологию сначала проверить.</x:v>
      </x:c>
      <x:c r="N872" s="11" t="str">
        <x:v>Бюджетная оценка на 03.10.2026. Источник подтверждает характеристики, а не цену.</x:v>
      </x:c>
      <x:c r="O872" s="11" t="str">
        <x:f>IF(C872="Опционально","Вне итога",IF(AND(ISNUMBER(F872),ISNUMBER(H872),ISNUMBER(I872),F872&gt;0,H872&gt;=0,I872&gt;=H872),"Цена учтена","Уточнить цену/количество"))</x:f>
        <x:v>Цена учтена</x:v>
      </x:c>
      <x:c r="P872" s="10"/>
      <x:c r="Q872" s="18" t="str">
        <x:v>K3: эксперимент на двух Mac</x:v>
      </x:c>
      <x:c r="R872" s="18" t="str">
        <x:v>https://github.com/michalkomar/kimi-k3-mlx-distributed</x:v>
      </x:c>
    </x:row>
    <x:row r="873" ht="44" customHeight="1">
      <x:c r="A873" s="10" t="str">
        <x:v>B3</x:v>
      </x:c>
      <x:c r="B873" s="10" t="str">
        <x:v>B3</x:v>
      </x:c>
      <x:c r="C873" s="11" t="str">
        <x:v>Оборудование</x:v>
      </x:c>
      <x:c r="D873" s="11" t="str">
        <x:v>Коммутатор обычной сети</x:v>
      </x:c>
      <x:c r="E873" s="11" t="str">
        <x:v>8×RJ45 1/2.5/5/10GbE, управляемый. При &gt;6 узлах: 24 порта</x:v>
      </x:c>
      <x:c r="F873" s="14" t="n">
        <x:v>1</x:v>
      </x:c>
      <x:c r="G873" s="3" t="str">
        <x:v>шт</x:v>
      </x:c>
      <x:c r="H873" s="15" t="n">
        <x:v>650</x:v>
      </x:c>
      <x:c r="I873" s="15" t="n">
        <x:v>1600</x:v>
      </x:c>
      <x:c r="J873" s="16" t="n">
        <x:f>IF(AND(ISNUMBER(F873),ISNUMBER(H873)),F873*H873,"")</x:f>
        <x:v>650</x:v>
      </x:c>
      <x:c r="K873" s="16" t="n">
        <x:f>IF(AND(ISNUMBER(F873),ISNUMBER(I873)),F873*I873,"")</x:f>
        <x:v>1600</x:v>
      </x:c>
      <x:c r="L873" s="11" t="str">
        <x:v>Купить</x:v>
      </x:c>
      <x:c r="M873" s="11" t="str">
        <x:v>Управление, загрузка файлов, резервные копии. Использовать Ethernet ОС, а не BMC.</x:v>
      </x:c>
      <x:c r="N873" s="11" t="str">
        <x:v>Бюджетная оценка на 03.10.2026. Источник подтверждает характеристики, а не цену.</x:v>
      </x:c>
      <x:c r="O873" s="11" t="str">
        <x:f>IF(C873="Опционально","Вне итога",IF(AND(ISNUMBER(F873),ISNUMBER(H873),ISNUMBER(I873),F873&gt;0,H873&gt;=0,I873&gt;=H873),"Цена учтена","Уточнить цену/количество"))</x:f>
        <x:v>Цена учтена</x:v>
      </x:c>
      <x:c r="P873" s="10"/>
      <x:c r="Q873" s="18" t="str">
        <x:v>Бюджетная оценка автора</x:v>
      </x:c>
      <x:c r="R873" s="18" t="str"/>
    </x:row>
    <x:row r="874" ht="44" customHeight="1">
      <x:c r="A874" s="10" t="str">
        <x:v>B3</x:v>
      </x:c>
      <x:c r="B874" s="10" t="str">
        <x:v>B3</x:v>
      </x:c>
      <x:c r="C874" s="11" t="str">
        <x:v>Оборудование</x:v>
      </x:c>
      <x:c r="D874" s="11" t="str">
        <x:v>Сетевой шлюз</x:v>
      </x:c>
      <x:c r="E874" s="11" t="str">
        <x:v>Проводной маршрутизатор с межсетевым экраном, ≥1GbE</x:v>
      </x:c>
      <x:c r="F874" s="14" t="n">
        <x:v>1</x:v>
      </x:c>
      <x:c r="G874" s="3" t="str">
        <x:v>шт</x:v>
      </x:c>
      <x:c r="H874" s="15" t="n">
        <x:v>150</x:v>
      </x:c>
      <x:c r="I874" s="15" t="n">
        <x:v>500</x:v>
      </x:c>
      <x:c r="J874" s="16" t="n">
        <x:f>IF(AND(ISNUMBER(F874),ISNUMBER(H874)),F874*H874,"")</x:f>
        <x:v>150</x:v>
      </x:c>
      <x:c r="K874" s="16" t="n">
        <x:f>IF(AND(ISNUMBER(F874),ISNUMBER(I874)),F874*I874,"")</x:f>
        <x:v>500</x:v>
      </x:c>
      <x:c r="L874" s="11" t="str">
        <x:v>Купить</x:v>
      </x:c>
      <x:c r="M874" s="11" t="str">
        <x:v>Подключение к локальной сети. Плата за связь не включена.</x:v>
      </x:c>
      <x:c r="N874" s="11" t="str">
        <x:v>Бюджетная оценка на 03.10.2026. Источник подтверждает характеристики, а не цену.</x:v>
      </x:c>
      <x:c r="O874" s="11" t="str">
        <x:f>IF(C874="Опционально","Вне итога",IF(AND(ISNUMBER(F874),ISNUMBER(H874),ISNUMBER(I874),F874&gt;0,H874&gt;=0,I874&gt;=H874),"Цена учтена","Уточнить цену/количество"))</x:f>
        <x:v>Цена учтена</x:v>
      </x:c>
      <x:c r="P874" s="10"/>
      <x:c r="Q874" s="18" t="str">
        <x:v>Бюджетная оценка автора</x:v>
      </x:c>
      <x:c r="R874" s="18" t="str"/>
    </x:row>
    <x:row r="875" ht="44" customHeight="1">
      <x:c r="A875" s="10" t="str">
        <x:v>B3</x:v>
      </x:c>
      <x:c r="B875" s="10" t="str">
        <x:v>B3</x:v>
      </x:c>
      <x:c r="C875" s="11" t="str">
        <x:v>Оборудование</x:v>
      </x:c>
      <x:c r="D875" s="11" t="str">
        <x:v>Резервное хранилище</x:v>
      </x:c>
      <x:c r="E875" s="11" t="str">
        <x:v>NAS 4 отсека, 10GbE, RAM ≥16GB, диски отдельно</x:v>
      </x:c>
      <x:c r="F875" s="14" t="n">
        <x:v>1</x:v>
      </x:c>
      <x:c r="G875" s="3" t="str">
        <x:v>шт</x:v>
      </x:c>
      <x:c r="H875" s="15" t="n">
        <x:v>1100</x:v>
      </x:c>
      <x:c r="I875" s="15" t="n">
        <x:v>2600</x:v>
      </x:c>
      <x:c r="J875" s="16" t="n">
        <x:f>IF(AND(ISNUMBER(F875),ISNUMBER(H875)),F875*H875,"")</x:f>
        <x:v>1100</x:v>
      </x:c>
      <x:c r="K875" s="16" t="n">
        <x:f>IF(AND(ISNUMBER(F875),ISNUMBER(I875)),F875*I875,"")</x:f>
        <x:v>2600</x:v>
      </x:c>
      <x:c r="L875" s="11" t="str">
        <x:v>Купить</x:v>
      </x:c>
      <x:c r="M875" s="11" t="str">
        <x:v>Копии настроек, данных и контрольных точек. Основной сервер не считается резервной копией.</x:v>
      </x:c>
      <x:c r="N875" s="11" t="str">
        <x:v>Бюджетная оценка на 03.10.2026. Источник подтверждает характеристики, а не цену.</x:v>
      </x:c>
      <x:c r="O875" s="11" t="str">
        <x:f>IF(C875="Опционально","Вне итога",IF(AND(ISNUMBER(F875),ISNUMBER(H875),ISNUMBER(I875),F875&gt;0,H875&gt;=0,I875&gt;=H875),"Цена учтена","Уточнить цену/количество"))</x:f>
        <x:v>Цена учтена</x:v>
      </x:c>
      <x:c r="P875" s="10"/>
      <x:c r="Q875" s="18" t="str">
        <x:v>Бюджетная оценка автора</x:v>
      </x:c>
      <x:c r="R875" s="18" t="str"/>
    </x:row>
    <x:row r="876" ht="44" customHeight="1">
      <x:c r="A876" s="10" t="str">
        <x:v>B3</x:v>
      </x:c>
      <x:c r="B876" s="10" t="str">
        <x:v>B3</x:v>
      </x:c>
      <x:c r="C876" s="11" t="str">
        <x:v>Оборудование</x:v>
      </x:c>
      <x:c r="D876" s="11" t="str">
        <x:v>Диски резервного хранилища</x:v>
      </x:c>
      <x:c r="E876" s="11" t="str">
        <x:v>4×12TB NAS/enterprise HDD. RAID6: около 24TB до форматирования</x:v>
      </x:c>
      <x:c r="F876" s="14" t="n">
        <x:v>4</x:v>
      </x:c>
      <x:c r="G876" s="3" t="str">
        <x:v>шт</x:v>
      </x:c>
      <x:c r="H876" s="15" t="n">
        <x:v>250</x:v>
      </x:c>
      <x:c r="I876" s="15" t="n">
        <x:v>430</x:v>
      </x:c>
      <x:c r="J876" s="16" t="n">
        <x:f>IF(AND(ISNUMBER(F876),ISNUMBER(H876)),F876*H876,"")</x:f>
        <x:v>1000</x:v>
      </x:c>
      <x:c r="K876" s="16" t="n">
        <x:f>IF(AND(ISNUMBER(F876),ISNUMBER(I876)),F876*I876,"")</x:f>
        <x:v>1720</x:v>
      </x:c>
      <x:c r="L876" s="11" t="str">
        <x:v>Купить</x:v>
      </x:c>
      <x:c r="M876" s="11" t="str">
        <x:v>Цена каждого диска. Один дополнительный запасной диск указан отдельно.</x:v>
      </x:c>
      <x:c r="N876" s="11" t="str">
        <x:v>Бюджетная оценка на 03.10.2026. Источник подтверждает характеристики, а не цену.</x:v>
      </x:c>
      <x:c r="O876" s="11" t="str">
        <x:f>IF(C876="Опционально","Вне итога",IF(AND(ISNUMBER(F876),ISNUMBER(H876),ISNUMBER(I876),F876&gt;0,H876&gt;=0,I876&gt;=H876),"Цена учтена","Уточнить цену/количество"))</x:f>
        <x:v>Цена учтена</x:v>
      </x:c>
      <x:c r="P876" s="10"/>
      <x:c r="Q876" s="18" t="str">
        <x:v>Бюджетная оценка автора</x:v>
      </x:c>
      <x:c r="R876" s="18" t="str"/>
    </x:row>
    <x:row r="877" ht="44" customHeight="1">
      <x:c r="A877" s="10" t="str">
        <x:v>B3</x:v>
      </x:c>
      <x:c r="B877" s="10" t="str">
        <x:v>B3</x:v>
      </x:c>
      <x:c r="C877" s="11" t="str">
        <x:v>Оборудование</x:v>
      </x:c>
      <x:c r="D877" s="11" t="str">
        <x:v>Запасной диск NAS</x:v>
      </x:c>
      <x:c r="E877" s="11" t="str">
        <x:v>12TB той же совместимой серии</x:v>
      </x:c>
      <x:c r="F877" s="14" t="n">
        <x:v>1</x:v>
      </x:c>
      <x:c r="G877" s="3" t="str">
        <x:v>шт</x:v>
      </x:c>
      <x:c r="H877" s="15" t="n">
        <x:v>250</x:v>
      </x:c>
      <x:c r="I877" s="15" t="n">
        <x:v>430</x:v>
      </x:c>
      <x:c r="J877" s="16" t="n">
        <x:f>IF(AND(ISNUMBER(F877),ISNUMBER(H877)),F877*H877,"")</x:f>
        <x:v>250</x:v>
      </x:c>
      <x:c r="K877" s="16" t="n">
        <x:f>IF(AND(ISNUMBER(F877),ISNUMBER(I877)),F877*I877,"")</x:f>
        <x:v>430</x:v>
      </x:c>
      <x:c r="L877" s="11" t="str">
        <x:v>Купить</x:v>
      </x:c>
      <x:c r="M877" s="11" t="str">
        <x:v>Быстрая замена отказавшего диска.</x:v>
      </x:c>
      <x:c r="N877" s="11" t="str">
        <x:v>Бюджетная оценка на 03.10.2026. Источник подтверждает характеристики, а не цену.</x:v>
      </x:c>
      <x:c r="O877" s="11" t="str">
        <x:f>IF(C877="Опционально","Вне итога",IF(AND(ISNUMBER(F877),ISNUMBER(H877),ISNUMBER(I877),F877&gt;0,H877&gt;=0,I877&gt;=H877),"Цена учтена","Уточнить цену/количество"))</x:f>
        <x:v>Цена учтена</x:v>
      </x:c>
      <x:c r="P877" s="10"/>
      <x:c r="Q877" s="18" t="str">
        <x:v>Бюджетная оценка автора</x:v>
      </x:c>
      <x:c r="R877" s="18" t="str"/>
    </x:row>
    <x:row r="878" ht="44" customHeight="1">
      <x:c r="A878" s="10" t="str">
        <x:v>B3</x:v>
      </x:c>
      <x:c r="B878" s="10" t="str">
        <x:v>B3</x:v>
      </x:c>
      <x:c r="C878" s="11" t="str">
        <x:v>Оборудование</x:v>
      </x:c>
      <x:c r="D878" s="11" t="str">
        <x:v>Рабочее место администратора</x:v>
      </x:c>
      <x:c r="E878" s="11" t="str">
        <x:v>Мини-ПК 16GB RAM, SSD 512GB, Ethernet</x:v>
      </x:c>
      <x:c r="F878" s="14" t="n">
        <x:v>1</x:v>
      </x:c>
      <x:c r="G878" s="3" t="str">
        <x:v>шт</x:v>
      </x:c>
      <x:c r="H878" s="15" t="n">
        <x:v>400</x:v>
      </x:c>
      <x:c r="I878" s="15" t="n">
        <x:v>800</x:v>
      </x:c>
      <x:c r="J878" s="16" t="n">
        <x:f>IF(AND(ISNUMBER(F878),ISNUMBER(H878)),F878*H878,"")</x:f>
        <x:v>400</x:v>
      </x:c>
      <x:c r="K878" s="16" t="n">
        <x:f>IF(AND(ISNUMBER(F878),ISNUMBER(I878)),F878*I878,"")</x:f>
        <x:v>800</x:v>
      </x:c>
      <x:c r="L878" s="11" t="str">
        <x:v>Купить</x:v>
      </x:c>
      <x:c r="M878" s="11" t="str">
        <x:v>Настройка и управление системой. Для Mac можно использовать один узел вместо отдельного ПК.</x:v>
      </x:c>
      <x:c r="N878" s="11" t="str">
        <x:v>Бюджетная оценка на 03.10.2026. Источник подтверждает характеристики, а не цену.</x:v>
      </x:c>
      <x:c r="O878" s="11" t="str">
        <x:f>IF(C878="Опционально","Вне итога",IF(AND(ISNUMBER(F878),ISNUMBER(H878),ISNUMBER(I878),F878&gt;0,H878&gt;=0,I878&gt;=H878),"Цена учтена","Уточнить цену/количество"))</x:f>
        <x:v>Цена учтена</x:v>
      </x:c>
      <x:c r="P878" s="10"/>
      <x:c r="Q878" s="18" t="str">
        <x:v>Бюджетная оценка автора</x:v>
      </x:c>
      <x:c r="R878" s="18" t="str"/>
    </x:row>
    <x:row r="879" ht="44" customHeight="1">
      <x:c r="A879" s="10" t="str">
        <x:v>B3</x:v>
      </x:c>
      <x:c r="B879" s="10" t="str">
        <x:v>B3</x:v>
      </x:c>
      <x:c r="C879" s="11" t="str">
        <x:v>Оборудование</x:v>
      </x:c>
      <x:c r="D879" s="11" t="str">
        <x:v>Монитор</x:v>
      </x:c>
      <x:c r="E879" s="11" t="str">
        <x:v>27 дюймов, HDMI/DisplayPort</x:v>
      </x:c>
      <x:c r="F879" s="14" t="n">
        <x:v>1</x:v>
      </x:c>
      <x:c r="G879" s="3" t="str">
        <x:v>шт</x:v>
      </x:c>
      <x:c r="H879" s="15" t="n">
        <x:v>160</x:v>
      </x:c>
      <x:c r="I879" s="15" t="n">
        <x:v>320</x:v>
      </x:c>
      <x:c r="J879" s="16" t="n">
        <x:f>IF(AND(ISNUMBER(F879),ISNUMBER(H879)),F879*H879,"")</x:f>
        <x:v>160</x:v>
      </x:c>
      <x:c r="K879" s="16" t="n">
        <x:f>IF(AND(ISNUMBER(F879),ISNUMBER(I879)),F879*I879,"")</x:f>
        <x:v>320</x:v>
      </x:c>
      <x:c r="L879" s="11" t="str">
        <x:v>Купить</x:v>
      </x:c>
      <x:c r="M879" s="11" t="str"/>
      <x:c r="N879" s="11" t="str">
        <x:v>Бюджетная оценка на 03.10.2026. Источник подтверждает характеристики, а не цену.</x:v>
      </x:c>
      <x:c r="O879" s="11" t="str">
        <x:f>IF(C879="Опционально","Вне итога",IF(AND(ISNUMBER(F879),ISNUMBER(H879),ISNUMBER(I879),F879&gt;0,H879&gt;=0,I879&gt;=H879),"Цена учтена","Уточнить цену/количество"))</x:f>
        <x:v>Цена учтена</x:v>
      </x:c>
      <x:c r="P879" s="10"/>
      <x:c r="Q879" s="18" t="str">
        <x:v>Бюджетная оценка автора</x:v>
      </x:c>
      <x:c r="R879" s="18" t="str"/>
    </x:row>
    <x:row r="880" ht="44" customHeight="1">
      <x:c r="A880" s="10" t="str">
        <x:v>B3</x:v>
      </x:c>
      <x:c r="B880" s="10" t="str">
        <x:v>B3</x:v>
      </x:c>
      <x:c r="C880" s="11" t="str">
        <x:v>Оборудование</x:v>
      </x:c>
      <x:c r="D880" s="11" t="str">
        <x:v>Клавиатура и мышь</x:v>
      </x:c>
      <x:c r="E880" s="11" t="str">
        <x:v>Проводные USB</x:v>
      </x:c>
      <x:c r="F880" s="14" t="n">
        <x:v>1</x:v>
      </x:c>
      <x:c r="G880" s="3" t="str">
        <x:v>к-т</x:v>
      </x:c>
      <x:c r="H880" s="15" t="n">
        <x:v>30</x:v>
      </x:c>
      <x:c r="I880" s="15" t="n">
        <x:v>70</x:v>
      </x:c>
      <x:c r="J880" s="16" t="n">
        <x:f>IF(AND(ISNUMBER(F880),ISNUMBER(H880)),F880*H880,"")</x:f>
        <x:v>30</x:v>
      </x:c>
      <x:c r="K880" s="16" t="n">
        <x:f>IF(AND(ISNUMBER(F880),ISNUMBER(I880)),F880*I880,"")</x:f>
        <x:v>70</x:v>
      </x:c>
      <x:c r="L880" s="11" t="str">
        <x:v>Купить</x:v>
      </x:c>
      <x:c r="M880" s="11" t="str"/>
      <x:c r="N880" s="11" t="str">
        <x:v>Бюджетная оценка на 03.10.2026. Источник подтверждает характеристики, а не цену.</x:v>
      </x:c>
      <x:c r="O880" s="11" t="str">
        <x:f>IF(C880="Опционально","Вне итога",IF(AND(ISNUMBER(F880),ISNUMBER(H880),ISNUMBER(I880),F880&gt;0,H880&gt;=0,I880&gt;=H880),"Цена учтена","Уточнить цену/количество"))</x:f>
        <x:v>Цена учтена</x:v>
      </x:c>
      <x:c r="P880" s="10"/>
      <x:c r="Q880" s="18" t="str">
        <x:v>Бюджетная оценка автора</x:v>
      </x:c>
      <x:c r="R880" s="18" t="str"/>
    </x:row>
    <x:row r="881" ht="44" customHeight="1">
      <x:c r="A881" s="10" t="str">
        <x:v>B3</x:v>
      </x:c>
      <x:c r="B881" s="10" t="str">
        <x:v>B3</x:v>
      </x:c>
      <x:c r="C881" s="11" t="str">
        <x:v>Оборудование</x:v>
      </x:c>
      <x:c r="D881" s="11" t="str">
        <x:v>Кабель монитора</x:v>
      </x:c>
      <x:c r="E881" s="11" t="str">
        <x:v>HDMI/DisplayPort 2 м, по разъёму компьютера</x:v>
      </x:c>
      <x:c r="F881" s="14" t="n">
        <x:v>1</x:v>
      </x:c>
      <x:c r="G881" s="3" t="str">
        <x:v>шт</x:v>
      </x:c>
      <x:c r="H881" s="15" t="n">
        <x:v>10</x:v>
      </x:c>
      <x:c r="I881" s="15" t="n">
        <x:v>30</x:v>
      </x:c>
      <x:c r="J881" s="16" t="n">
        <x:f>IF(AND(ISNUMBER(F881),ISNUMBER(H881)),F881*H881,"")</x:f>
        <x:v>10</x:v>
      </x:c>
      <x:c r="K881" s="16" t="n">
        <x:f>IF(AND(ISNUMBER(F881),ISNUMBER(I881)),F881*I881,"")</x:f>
        <x:v>30</x:v>
      </x:c>
      <x:c r="L881" s="11" t="str">
        <x:v>Купить</x:v>
      </x:c>
      <x:c r="M881" s="11" t="str"/>
      <x:c r="N881" s="11" t="str">
        <x:v>Бюджетная оценка на 03.10.2026. Источник подтверждает характеристики, а не цену.</x:v>
      </x:c>
      <x:c r="O881" s="11" t="str">
        <x:f>IF(C881="Опционально","Вне итога",IF(AND(ISNUMBER(F881),ISNUMBER(H881),ISNUMBER(I881),F881&gt;0,H881&gt;=0,I881&gt;=H881),"Цена учтена","Уточнить цену/количество"))</x:f>
        <x:v>Цена учтена</x:v>
      </x:c>
      <x:c r="P881" s="10"/>
      <x:c r="Q881" s="18" t="str">
        <x:v>Бюджетная оценка автора</x:v>
      </x:c>
      <x:c r="R881" s="18" t="str"/>
    </x:row>
    <x:row r="882" ht="44" customHeight="1">
      <x:c r="A882" s="10" t="str">
        <x:v>B3</x:v>
      </x:c>
      <x:c r="B882" s="10" t="str">
        <x:v>B3</x:v>
      </x:c>
      <x:c r="C882" s="11" t="str">
        <x:v>Оборудование</x:v>
      </x:c>
      <x:c r="D882" s="11" t="str">
        <x:v>Патч-корды обычной сети</x:v>
      </x:c>
      <x:c r="E882" s="11" t="str">
        <x:v>Cat6A, 2 м, RJ45, заводские</x:v>
      </x:c>
      <x:c r="F882" s="14" t="n">
        <x:v>10</x:v>
      </x:c>
      <x:c r="G882" s="3" t="str">
        <x:v>шт</x:v>
      </x:c>
      <x:c r="H882" s="15" t="n">
        <x:v>8</x:v>
      </x:c>
      <x:c r="I882" s="15" t="n">
        <x:v>20</x:v>
      </x:c>
      <x:c r="J882" s="16" t="n">
        <x:f>IF(AND(ISNUMBER(F882),ISNUMBER(H882)),F882*H882,"")</x:f>
        <x:v>80</x:v>
      </x:c>
      <x:c r="K882" s="16" t="n">
        <x:f>IF(AND(ISNUMBER(F882),ISNUMBER(I882)),F882*I882,"")</x:f>
        <x:v>200</x:v>
      </x:c>
      <x:c r="L882" s="11" t="str">
        <x:v>Купить</x:v>
      </x:c>
      <x:c r="M882" s="11" t="str">
        <x:v>8 рабочих соединений и 2 запасных. Длина 2 м является исходным допущением.</x:v>
      </x:c>
      <x:c r="N882" s="11" t="str">
        <x:v>Бюджетная оценка на 03.10.2026. Источник подтверждает характеристики, а не цену.</x:v>
      </x:c>
      <x:c r="O882" s="11" t="str">
        <x:f>IF(C882="Опционально","Вне итога",IF(AND(ISNUMBER(F882),ISNUMBER(H882),ISNUMBER(I882),F882&gt;0,H882&gt;=0,I882&gt;=H882),"Цена учтена","Уточнить цену/количество"))</x:f>
        <x:v>Цена учтена</x:v>
      </x:c>
      <x:c r="P882" s="10"/>
      <x:c r="Q882" s="18" t="str">
        <x:v>Бюджетная оценка автора</x:v>
      </x:c>
      <x:c r="R882" s="18" t="str"/>
    </x:row>
    <x:row r="883" ht="44" customHeight="1">
      <x:c r="A883" s="10" t="str">
        <x:v>B3</x:v>
      </x:c>
      <x:c r="B883" s="10" t="str">
        <x:v>B3</x:v>
      </x:c>
      <x:c r="C883" s="11" t="str">
        <x:v>Оборудование</x:v>
      </x:c>
      <x:c r="D883" s="11" t="str">
        <x:v>USB-накопители для восстановления</x:v>
      </x:c>
      <x:c r="E883" s="11" t="str">
        <x:v>64GB USB 3.x</x:v>
      </x:c>
      <x:c r="F883" s="14" t="n">
        <x:v>2</x:v>
      </x:c>
      <x:c r="G883" s="3" t="str">
        <x:v>шт</x:v>
      </x:c>
      <x:c r="H883" s="15" t="n">
        <x:v>12</x:v>
      </x:c>
      <x:c r="I883" s="15" t="n">
        <x:v>25</x:v>
      </x:c>
      <x:c r="J883" s="16" t="n">
        <x:f>IF(AND(ISNUMBER(F883),ISNUMBER(H883)),F883*H883,"")</x:f>
        <x:v>24</x:v>
      </x:c>
      <x:c r="K883" s="16" t="n">
        <x:f>IF(AND(ISNUMBER(F883),ISNUMBER(I883)),F883*I883,"")</x:f>
        <x:v>50</x:v>
      </x:c>
      <x:c r="L883" s="11" t="str">
        <x:v>Купить</x:v>
      </x:c>
      <x:c r="M883" s="11" t="str">
        <x:v>Установочный носитель и аварийное восстановление. Не место хранения единственной копии данных.</x:v>
      </x:c>
      <x:c r="N883" s="11" t="str">
        <x:v>Бюджетная оценка на 03.10.2026. Источник подтверждает характеристики, а не цену.</x:v>
      </x:c>
      <x:c r="O883" s="11" t="str">
        <x:f>IF(C883="Опционально","Вне итога",IF(AND(ISNUMBER(F883),ISNUMBER(H883),ISNUMBER(I883),F883&gt;0,H883&gt;=0,I883&gt;=H883),"Цена учтена","Уточнить цену/количество"))</x:f>
        <x:v>Цена учтена</x:v>
      </x:c>
      <x:c r="P883" s="10"/>
      <x:c r="Q883" s="18" t="str">
        <x:v>Бюджетная оценка автора</x:v>
      </x:c>
      <x:c r="R883" s="18" t="str"/>
    </x:row>
    <x:row r="884" ht="44" customHeight="1">
      <x:c r="A884" s="10" t="str">
        <x:v>B3</x:v>
      </x:c>
      <x:c r="B884" s="10" t="str">
        <x:v>B3</x:v>
      </x:c>
      <x:c r="C884" s="11" t="str">
        <x:v>Помещение</x:v>
      </x:c>
      <x:c r="D884" s="11" t="str">
        <x:v>Обследование и проект</x:v>
      </x:c>
      <x:c r="E884" s="11" t="str">
        <x:v>Электрик, специалист по охлаждению, проверка несущей способности пола</x:v>
      </x:c>
      <x:c r="F884" s="14" t="n">
        <x:v>1</x:v>
      </x:c>
      <x:c r="G884" s="3" t="str">
        <x:v>усл</x:v>
      </x:c>
      <x:c r="H884" s="15" t="n">
        <x:v>500</x:v>
      </x:c>
      <x:c r="I884" s="15" t="n">
        <x:v>1500</x:v>
      </x:c>
      <x:c r="J884" s="16" t="n">
        <x:f>IF(AND(ISNUMBER(F884),ISNUMBER(H884)),F884*H884,"")</x:f>
        <x:v>500</x:v>
      </x:c>
      <x:c r="K884" s="16" t="n">
        <x:f>IF(AND(ISNUMBER(F884),ISNUMBER(I884)),F884*I884,"")</x:f>
        <x:v>1500</x:v>
      </x:c>
      <x:c r="L884" s="11" t="str">
        <x:v>Купить</x:v>
      </x:c>
      <x:c r="M884" s="11" t="str">
        <x:v>Уточнить вводную мощность, трассы, дверные проёмы, этаж, шум и наружный блок. До закупки кабеля и защиты.</x:v>
      </x:c>
      <x:c r="N884" s="11" t="str">
        <x:v>Бюджетная оценка на 03.10.2026. Источник подтверждает характеристики, а не цену.</x:v>
      </x:c>
      <x:c r="O884" s="11" t="str">
        <x:f>IF(C884="Опционально","Вне итога",IF(AND(ISNUMBER(F884),ISNUMBER(H884),ISNUMBER(I884),F884&gt;0,H884&gt;=0,I884&gt;=H884),"Цена учтена","Уточнить цену/количество"))</x:f>
        <x:v>Цена учтена</x:v>
      </x:c>
      <x:c r="P884" s="10"/>
      <x:c r="Q884" s="18" t="str">
        <x:v>Бюджетная оценка автора</x:v>
      </x:c>
      <x:c r="R884" s="18" t="str"/>
    </x:row>
    <x:row r="885" ht="44" customHeight="1">
      <x:c r="A885" s="10" t="str">
        <x:v>B3</x:v>
      </x:c>
      <x:c r="B885" s="10" t="str">
        <x:v>B3</x:v>
      </x:c>
      <x:c r="C885" s="11" t="str">
        <x:v>Помещение</x:v>
      </x:c>
      <x:c r="D885" s="11" t="str">
        <x:v>Подготовка поверхностей</x:v>
      </x:c>
      <x:c r="E885" s="11" t="str">
        <x:v>Обеспыливание, герметизация щелей, ремонт покрытия существующей комнаты</x:v>
      </x:c>
      <x:c r="F885" s="14" t="n">
        <x:v>12</x:v>
      </x:c>
      <x:c r="G885" s="3" t="str">
        <x:v>м²</x:v>
      </x:c>
      <x:c r="H885" s="15" t="n">
        <x:v>30</x:v>
      </x:c>
      <x:c r="I885" s="15" t="n">
        <x:v>80</x:v>
      </x:c>
      <x:c r="J885" s="16" t="n">
        <x:f>IF(AND(ISNUMBER(F885),ISNUMBER(H885)),F885*H885,"")</x:f>
        <x:v>360</x:v>
      </x:c>
      <x:c r="K885" s="16" t="n">
        <x:f>IF(AND(ISNUMBER(F885),ISNUMBER(I885)),F885*I885,"")</x:f>
        <x:v>960</x:v>
      </x:c>
      <x:c r="L885" s="11" t="str">
        <x:v>Купить</x:v>
      </x:c>
      <x:c r="M885" s="11" t="str">
        <x:v>Исходно помещение с готовыми стенами и крышей. Строительство здания не рассчитано.</x:v>
      </x:c>
      <x:c r="N885" s="11" t="str">
        <x:v>Бюджетная оценка на 03.10.2026. Источник подтверждает характеристики, а не цену.</x:v>
      </x:c>
      <x:c r="O885" s="11" t="str">
        <x:f>IF(C885="Опционально","Вне итога",IF(AND(ISNUMBER(F885),ISNUMBER(H885),ISNUMBER(I885),F885&gt;0,H885&gt;=0,I885&gt;=H885),"Цена учтена","Уточнить цену/количество"))</x:f>
        <x:v>Цена учтена</x:v>
      </x:c>
      <x:c r="P885" s="10"/>
      <x:c r="Q885" s="18" t="str">
        <x:v>Бюджетная оценка автора</x:v>
      </x:c>
      <x:c r="R885" s="18" t="str"/>
    </x:row>
    <x:row r="886" ht="44" customHeight="1">
      <x:c r="A886" s="10" t="str">
        <x:v>B3</x:v>
      </x:c>
      <x:c r="B886" s="10" t="str">
        <x:v>B3</x:v>
      </x:c>
      <x:c r="C886" s="11" t="str">
        <x:v>Помещение</x:v>
      </x:c>
      <x:c r="D886" s="11" t="str">
        <x:v>Усиление пола и перемещение тяжёлого оборудования</x:v>
      </x:c>
      <x:c r="E886" s="11" t="str">
        <x:v>Работы по результатам обследования, бюджетный резерв</x:v>
      </x:c>
      <x:c r="F886" s="14" t="n">
        <x:v>1</x:v>
      </x:c>
      <x:c r="G886" s="3" t="str">
        <x:v>резерв</x:v>
      </x:c>
      <x:c r="H886" s="15" t="n">
        <x:v>0</x:v>
      </x:c>
      <x:c r="I886" s="15" t="n">
        <x:v>2000</x:v>
      </x:c>
      <x:c r="J886" s="16" t="n">
        <x:f>IF(AND(ISNUMBER(F886),ISNUMBER(H886)),F886*H886,"")</x:f>
        <x:v>0</x:v>
      </x:c>
      <x:c r="K886" s="16" t="n">
        <x:f>IF(AND(ISNUMBER(F886),ISNUMBER(I886)),F886*I886,"")</x:f>
        <x:v>2000</x:v>
      </x:c>
      <x:c r="L886" s="11" t="str">
        <x:v>Резерв</x:v>
      </x:c>
      <x:c r="M886" s="11" t="str">
        <x:v>Может не понадобиться. Для тяжёлых стоек нагрузку подтверждает инженер, цену даёт подрядчик.</x:v>
      </x:c>
      <x:c r="N886" s="11" t="str">
        <x:v>Бюджетная оценка на 03.10.2026. Источник подтверждает характеристики, а не цену.</x:v>
      </x:c>
      <x:c r="O886" s="11" t="str">
        <x:f>IF(C886="Опционально","Вне итога",IF(AND(ISNUMBER(F886),ISNUMBER(H886),ISNUMBER(I886),F886&gt;0,H886&gt;=0,I886&gt;=H886),"Цена учтена","Уточнить цену/количество"))</x:f>
        <x:v>Цена учтена</x:v>
      </x:c>
      <x:c r="P886" s="10"/>
      <x:c r="Q886" s="18" t="str">
        <x:v>Бюджетная оценка автора</x:v>
      </x:c>
      <x:c r="R886" s="18" t="str"/>
    </x:row>
    <x:row r="887" ht="44" customHeight="1">
      <x:c r="A887" s="10" t="str">
        <x:v>B3</x:v>
      </x:c>
      <x:c r="B887" s="10" t="str">
        <x:v>B3</x:v>
      </x:c>
      <x:c r="C887" s="11" t="str">
        <x:v>Помещение</x:v>
      </x:c>
      <x:c r="D887" s="11" t="str">
        <x:v>Размещение компьютеров</x:v>
      </x:c>
      <x:c r="E887" s="11" t="str">
        <x:v>Стол/стойка с открытым доступом воздуха, нагрузка по массе устройств</x:v>
      </x:c>
      <x:c r="F887" s="14" t="n">
        <x:v>1</x:v>
      </x:c>
      <x:c r="G887" s="3" t="str">
        <x:v>к-т</x:v>
      </x:c>
      <x:c r="H887" s="15" t="n">
        <x:v>250</x:v>
      </x:c>
      <x:c r="I887" s="15" t="n">
        <x:v>800</x:v>
      </x:c>
      <x:c r="J887" s="16" t="n">
        <x:f>IF(AND(ISNUMBER(F887),ISNUMBER(H887)),F887*H887,"")</x:f>
        <x:v>250</x:v>
      </x:c>
      <x:c r="K887" s="16" t="n">
        <x:f>IF(AND(ISNUMBER(F887),ISNUMBER(I887)),F887*I887,"")</x:f>
        <x:v>800</x:v>
      </x:c>
      <x:c r="L887" s="11" t="str">
        <x:v>Купить</x:v>
      </x:c>
      <x:c r="M887" s="11" t="str">
        <x:v>Не закрывать Mac/Spark в шкаф без принудительной вентиляции.</x:v>
      </x:c>
      <x:c r="N887" s="11" t="str">
        <x:v>Бюджетная оценка на 03.10.2026. Источник подтверждает характеристики, а не цену.</x:v>
      </x:c>
      <x:c r="O887" s="11" t="str">
        <x:f>IF(C887="Опционально","Вне итога",IF(AND(ISNUMBER(F887),ISNUMBER(H887),ISNUMBER(I887),F887&gt;0,H887&gt;=0,I887&gt;=H887),"Цена учтена","Уточнить цену/количество"))</x:f>
        <x:v>Цена учтена</x:v>
      </x:c>
      <x:c r="P887" s="10"/>
      <x:c r="Q887" s="18" t="str">
        <x:v>Бюджетная оценка автора</x:v>
      </x:c>
      <x:c r="R887" s="18" t="str"/>
    </x:row>
    <x:row r="888" ht="61" customHeight="1">
      <x:c r="A888" s="10" t="str">
        <x:v>B3</x:v>
      </x:c>
      <x:c r="B888" s="10" t="str">
        <x:v>B3</x:v>
      </x:c>
      <x:c r="C888" s="11" t="str">
        <x:v>Помещение</x:v>
      </x:c>
      <x:c r="D888" s="11" t="str">
        <x:v>Источник бесперебойного питания</x:v>
      </x:c>
      <x:c r="E888" s="11" t="str">
        <x:v>Онлайн ИБП 3kVA. Активная мощность ≥2kW</x:v>
      </x:c>
      <x:c r="F888" s="14" t="n">
        <x:v>1</x:v>
      </x:c>
      <x:c r="G888" s="3" t="str">
        <x:v>шт</x:v>
      </x:c>
      <x:c r="H888" s="15" t="n">
        <x:v>1400</x:v>
      </x:c>
      <x:c r="I888" s="15" t="n">
        <x:v>2800</x:v>
      </x:c>
      <x:c r="J888" s="16" t="n">
        <x:f>IF(AND(ISNUMBER(F888),ISNUMBER(H888)),F888*H888,"")</x:f>
        <x:v>1400</x:v>
      </x:c>
      <x:c r="K888" s="16" t="n">
        <x:f>IF(AND(ISNUMBER(F888),ISNUMBER(I888)),F888*I888,"")</x:f>
        <x:v>2800</x:v>
      </x:c>
      <x:c r="L888" s="11" t="str">
        <x:v>Купить</x:v>
      </x:c>
      <x:c r="M888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888" s="11" t="str">
        <x:v>Бюджетная оценка на 03.10.2026. Источник подтверждает характеристики, а не цену.</x:v>
      </x:c>
      <x:c r="O888" s="11" t="str">
        <x:f>IF(C888="Опционально","Вне итога",IF(AND(ISNUMBER(F888),ISNUMBER(H888),ISNUMBER(I888),F888&gt;0,H888&gt;=0,I888&gt;=H888),"Цена учтена","Уточнить цену/количество"))</x:f>
        <x:v>Цена учтена</x:v>
      </x:c>
      <x:c r="P888" s="10"/>
      <x:c r="Q888" s="18" t="str">
        <x:v>Бюджетная оценка автора</x:v>
      </x:c>
      <x:c r="R888" s="18" t="str"/>
    </x:row>
    <x:row r="889" ht="61" customHeight="1">
      <x:c r="A889" s="10" t="str">
        <x:v>B3</x:v>
      </x:c>
      <x:c r="B889" s="10" t="str">
        <x:v>B3</x:v>
      </x:c>
      <x:c r="C889" s="11" t="str">
        <x:v>Помещение</x:v>
      </x:c>
      <x:c r="D889" s="11" t="str">
        <x:v>Батареи и шкаф батарей</x:v>
      </x:c>
      <x:c r="E889" s="11" t="str">
        <x:v>Внешний комплект, 5–10 минут при нагрузке 1.6kW</x:v>
      </x:c>
      <x:c r="F889" s="14" t="n">
        <x:v>1</x:v>
      </x:c>
      <x:c r="G889" s="3" t="str">
        <x:v>к-т</x:v>
      </x:c>
      <x:c r="H889" s="15" t="n">
        <x:v>560</x:v>
      </x:c>
      <x:c r="I889" s="15" t="n">
        <x:v>1360</x:v>
      </x:c>
      <x:c r="J889" s="16" t="n">
        <x:f>IF(AND(ISNUMBER(F889),ISNUMBER(H889)),F889*H889,"")</x:f>
        <x:v>560</x:v>
      </x:c>
      <x:c r="K889" s="16" t="n">
        <x:f>IF(AND(ISNUMBER(F889),ISNUMBER(I889)),F889*I889,"")</x:f>
        <x:v>1360</x:v>
      </x:c>
      <x:c r="L889" s="11" t="str">
        <x:v>Купить</x:v>
      </x:c>
      <x:c r="M889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889" s="11" t="str">
        <x:v>Бюджетная оценка на 03.10.2026. Источник подтверждает характеристики, а не цену.</x:v>
      </x:c>
      <x:c r="O889" s="11" t="str">
        <x:f>IF(C889="Опционально","Вне итога",IF(AND(ISNUMBER(F889),ISNUMBER(H889),ISNUMBER(I889),F889&gt;0,H889&gt;=0,I889&gt;=H889),"Цена учтена","Уточнить цену/количество"))</x:f>
        <x:v>Цена учтена</x:v>
      </x:c>
      <x:c r="P889" s="10"/>
      <x:c r="Q889" s="18" t="str">
        <x:v>Бюджетная оценка автора</x:v>
      </x:c>
      <x:c r="R889" s="18" t="str"/>
    </x:row>
    <x:row r="890" ht="44" customHeight="1">
      <x:c r="A890" s="10" t="str">
        <x:v>B3</x:v>
      </x:c>
      <x:c r="B890" s="10" t="str">
        <x:v>B3</x:v>
      </x:c>
      <x:c r="C890" s="11" t="str">
        <x:v>Помещение</x:v>
      </x:c>
      <x:c r="D890" s="11" t="str">
        <x:v>Сервисный обход ИБП</x:v>
      </x:c>
      <x:c r="E890" s="11" t="str">
        <x:v>Внешний maintenance bypass и кабели подключения</x:v>
      </x:c>
      <x:c r="F890" s="14" t="n">
        <x:v>1</x:v>
      </x:c>
      <x:c r="G890" s="3" t="str">
        <x:v>к-т</x:v>
      </x:c>
      <x:c r="H890" s="15" t="n">
        <x:v>200</x:v>
      </x:c>
      <x:c r="I890" s="15" t="n">
        <x:v>600</x:v>
      </x:c>
      <x:c r="J890" s="16" t="n">
        <x:f>IF(AND(ISNUMBER(F890),ISNUMBER(H890)),F890*H890,"")</x:f>
        <x:v>200</x:v>
      </x:c>
      <x:c r="K890" s="16" t="n">
        <x:f>IF(AND(ISNUMBER(F890),ISNUMBER(I890)),F890*I890,"")</x:f>
        <x:v>600</x:v>
      </x:c>
      <x:c r="L890" s="11" t="str">
        <x:v>Купить</x:v>
      </x:c>
      <x:c r="M890" s="11" t="str">
        <x:v>Позволяет обслуживать ИБП. Тип подключения согласует электрик.</x:v>
      </x:c>
      <x:c r="N890" s="11" t="str">
        <x:v>Бюджетная оценка на 03.10.2026. Источник подтверждает характеристики, а не цену.</x:v>
      </x:c>
      <x:c r="O890" s="11" t="str">
        <x:f>IF(C890="Опционально","Вне итога",IF(AND(ISNUMBER(F890),ISNUMBER(H890),ISNUMBER(I890),F890&gt;0,H890&gt;=0,I890&gt;=H890),"Цена учтена","Уточнить цену/количество"))</x:f>
        <x:v>Цена учтена</x:v>
      </x:c>
      <x:c r="P890" s="10"/>
      <x:c r="Q890" s="18" t="str">
        <x:v>Бюджетная оценка автора</x:v>
      </x:c>
      <x:c r="R890" s="18" t="str"/>
    </x:row>
    <x:row r="891" ht="44" customHeight="1">
      <x:c r="A891" s="10" t="str">
        <x:v>B3</x:v>
      </x:c>
      <x:c r="B891" s="10" t="str">
        <x:v>B3</x:v>
      </x:c>
      <x:c r="C891" s="11" t="str">
        <x:v>Помещение</x:v>
      </x:c>
      <x:c r="D891" s="11" t="str">
        <x:v>Розетки для IT-оборудования</x:v>
      </x:c>
      <x:c r="E891" s="11" t="str">
        <x:v>Промышленные блоки/розетки с защитой по проекту</x:v>
      </x:c>
      <x:c r="F891" s="14" t="n">
        <x:v>2</x:v>
      </x:c>
      <x:c r="G891" s="3" t="str">
        <x:v>к-т</x:v>
      </x:c>
      <x:c r="H891" s="15" t="n">
        <x:v>35</x:v>
      </x:c>
      <x:c r="I891" s="15" t="n">
        <x:v>100</x:v>
      </x:c>
      <x:c r="J891" s="16" t="n">
        <x:f>IF(AND(ISNUMBER(F891),ISNUMBER(H891)),F891*H891,"")</x:f>
        <x:v>70</x:v>
      </x:c>
      <x:c r="K891" s="16" t="n">
        <x:f>IF(AND(ISNUMBER(F891),ISNUMBER(I891)),F891*I891,"")</x:f>
        <x:v>200</x:v>
      </x:c>
      <x:c r="L891" s="11" t="str">
        <x:v>Купить</x:v>
      </x:c>
      <x:c r="M891" s="11" t="str">
        <x:v>Обычный бытовой удлинитель не заменяет линию требуемой мощности.</x:v>
      </x:c>
      <x:c r="N891" s="11" t="str">
        <x:v>Бюджетная оценка на 03.10.2026. Источник подтверждает характеристики, а не цену.</x:v>
      </x:c>
      <x:c r="O891" s="11" t="str">
        <x:f>IF(C891="Опционально","Вне итога",IF(AND(ISNUMBER(F891),ISNUMBER(H891),ISNUMBER(I891),F891&gt;0,H891&gt;=0,I891&gt;=H891),"Цена учтена","Уточнить цену/количество"))</x:f>
        <x:v>Цена учтена</x:v>
      </x:c>
      <x:c r="P891" s="10"/>
      <x:c r="Q891" s="18" t="str">
        <x:v>Бюджетная оценка автора</x:v>
      </x:c>
      <x:c r="R891" s="18" t="str"/>
    </x:row>
    <x:row r="892" ht="44" customHeight="1">
      <x:c r="A892" s="10" t="str">
        <x:v>B3</x:v>
      </x:c>
      <x:c r="B892" s="10" t="str">
        <x:v>B3</x:v>
      </x:c>
      <x:c r="C892" s="11" t="str">
        <x:v>Помещение</x:v>
      </x:c>
      <x:c r="D892" s="11" t="str">
        <x:v>Электрощит помещения</x:v>
      </x:c>
      <x:c r="E892" s="11" t="str">
        <x:v>Вводной выключатель, отдельные линии IT и охлаждения, УЗИП, учёт, защитные устройства</x:v>
      </x:c>
      <x:c r="F892" s="14" t="n">
        <x:v>1</x:v>
      </x:c>
      <x:c r="G892" s="3" t="str">
        <x:v>к-т</x:v>
      </x:c>
      <x:c r="H892" s="15" t="n">
        <x:v>500</x:v>
      </x:c>
      <x:c r="I892" s="15" t="n">
        <x:v>1500</x:v>
      </x:c>
      <x:c r="J892" s="16" t="n">
        <x:f>IF(AND(ISNUMBER(F892),ISNUMBER(H892)),F892*H892,"")</x:f>
        <x:v>500</x:v>
      </x:c>
      <x:c r="K892" s="16" t="n">
        <x:f>IF(AND(ISNUMBER(F892),ISNUMBER(I892)),F892*I892,"")</x:f>
        <x:v>1500</x:v>
      </x:c>
      <x:c r="L892" s="11" t="str">
        <x:v>Купить</x:v>
      </x:c>
      <x:c r="M892" s="11" t="str">
        <x:v>Номиналы, селективность, УЗО и сечения определяются проектом. В цену включена комплектация щита.</x:v>
      </x:c>
      <x:c r="N892" s="11" t="str">
        <x:v>Бюджетная оценка на 03.10.2026. Источник подтверждает характеристики, а не цену.</x:v>
      </x:c>
      <x:c r="O892" s="11" t="str">
        <x:f>IF(C892="Опционально","Вне итога",IF(AND(ISNUMBER(F892),ISNUMBER(H892),ISNUMBER(I892),F892&gt;0,H892&gt;=0,I892&gt;=H892),"Цена учтена","Уточнить цену/количество"))</x:f>
        <x:v>Цена учтена</x:v>
      </x:c>
      <x:c r="P892" s="10"/>
      <x:c r="Q892" s="18" t="str">
        <x:v>Бюджетная оценка автора</x:v>
      </x:c>
      <x:c r="R892" s="18" t="str"/>
    </x:row>
    <x:row r="893" ht="44" customHeight="1">
      <x:c r="A893" s="10" t="str">
        <x:v>B3</x:v>
      </x:c>
      <x:c r="B893" s="10" t="str">
        <x:v>B3</x:v>
      </x:c>
      <x:c r="C893" s="11" t="str">
        <x:v>Помещение</x:v>
      </x:c>
      <x:c r="D893" s="11" t="str">
        <x:v>Силовой кабель и прокладка до комнаты</x:v>
      </x:c>
      <x:c r="E893" s="11" t="str">
        <x:v>Кабель, лоток, вводы и крепления. Сечение по расчёту</x:v>
      </x:c>
      <x:c r="F893" s="14" t="n">
        <x:v>30</x:v>
      </x:c>
      <x:c r="G893" s="3" t="str">
        <x:v>м</x:v>
      </x:c>
      <x:c r="H893" s="15" t="n">
        <x:v>15</x:v>
      </x:c>
      <x:c r="I893" s="15" t="n">
        <x:v>35</x:v>
      </x:c>
      <x:c r="J893" s="16" t="n">
        <x:f>IF(AND(ISNUMBER(F893),ISNUMBER(H893)),F893*H893,"")</x:f>
        <x:v>450</x:v>
      </x:c>
      <x:c r="K893" s="16" t="n">
        <x:f>IF(AND(ISNUMBER(F893),ISNUMBER(I893)),F893*I893,"")</x:f>
        <x:v>1050</x:v>
      </x:c>
      <x:c r="L893" s="11" t="str">
        <x:v>Купить</x:v>
      </x:c>
      <x:c r="M893" s="11" t="str">
        <x:v>Исходная трасса 30 м. Меняется после обмера. Не является готовым выбором сечения кабеля.</x:v>
      </x:c>
      <x:c r="N893" s="11" t="str">
        <x:v>Бюджетная оценка на 03.10.2026. Источник подтверждает характеристики, а не цену.</x:v>
      </x:c>
      <x:c r="O893" s="11" t="str">
        <x:f>IF(C893="Опционально","Вне итога",IF(AND(ISNUMBER(F893),ISNUMBER(H893),ISNUMBER(I893),F893&gt;0,H893&gt;=0,I893&gt;=H893),"Цена учтена","Уточнить цену/количество"))</x:f>
        <x:v>Цена учтена</x:v>
      </x:c>
      <x:c r="P893" s="10"/>
      <x:c r="Q893" s="18" t="str">
        <x:v>Бюджетная оценка автора</x:v>
      </x:c>
      <x:c r="R893" s="18" t="str"/>
    </x:row>
    <x:row r="894" ht="44" customHeight="1">
      <x:c r="A894" s="10" t="str">
        <x:v>B3</x:v>
      </x:c>
      <x:c r="B894" s="10" t="str">
        <x:v>B3</x:v>
      </x:c>
      <x:c r="C894" s="11" t="str">
        <x:v>Помещение</x:v>
      </x:c>
      <x:c r="D894" s="11" t="str">
        <x:v>Внутренние силовые линии</x:v>
      </x:c>
      <x:c r="E894" s="11" t="str">
        <x:v>Кабели от щита до ИБП/PDU и оборудования охлаждения</x:v>
      </x:c>
      <x:c r="F894" s="14" t="n">
        <x:v>15</x:v>
      </x:c>
      <x:c r="G894" s="3" t="str">
        <x:v>м</x:v>
      </x:c>
      <x:c r="H894" s="15" t="n">
        <x:v>12</x:v>
      </x:c>
      <x:c r="I894" s="15" t="n">
        <x:v>30</x:v>
      </x:c>
      <x:c r="J894" s="16" t="n">
        <x:f>IF(AND(ISNUMBER(F894),ISNUMBER(H894)),F894*H894,"")</x:f>
        <x:v>180</x:v>
      </x:c>
      <x:c r="K894" s="16" t="n">
        <x:f>IF(AND(ISNUMBER(F894),ISNUMBER(I894)),F894*I894,"")</x:f>
        <x:v>450</x:v>
      </x:c>
      <x:c r="L894" s="11" t="str">
        <x:v>Купить</x:v>
      </x:c>
      <x:c r="M894" s="11" t="str">
        <x:v>Исходные длины. Наконечники, разъёмы и крепёж учтены в строке расходников.</x:v>
      </x:c>
      <x:c r="N894" s="11" t="str">
        <x:v>Бюджетная оценка на 03.10.2026. Источник подтверждает характеристики, а не цену.</x:v>
      </x:c>
      <x:c r="O894" s="11" t="str">
        <x:f>IF(C894="Опционально","Вне итога",IF(AND(ISNUMBER(F894),ISNUMBER(H894),ISNUMBER(I894),F894&gt;0,H894&gt;=0,I894&gt;=H894),"Цена учтена","Уточнить цену/количество"))</x:f>
        <x:v>Цена учтена</x:v>
      </x:c>
      <x:c r="P894" s="10"/>
      <x:c r="Q894" s="18" t="str">
        <x:v>Бюджетная оценка автора</x:v>
      </x:c>
      <x:c r="R894" s="18" t="str"/>
    </x:row>
    <x:row r="895" ht="61" customHeight="1">
      <x:c r="A895" s="10" t="str">
        <x:v>B3</x:v>
      </x:c>
      <x:c r="B895" s="10" t="str">
        <x:v>B3</x:v>
      </x:c>
      <x:c r="C895" s="11" t="str">
        <x:v>Помещение</x:v>
      </x:c>
      <x:c r="D895" s="11" t="str">
        <x:v>Резерв на увеличение доступной мощности</x:v>
      </x:c>
      <x:c r="E895" s="11" t="str">
        <x:v>Техническое присоединение/изменение ввода, если существующей мощности не хватает</x:v>
      </x:c>
      <x:c r="F895" s="14" t="n">
        <x:v>1</x:v>
      </x:c>
      <x:c r="G895" s="3" t="str">
        <x:v>резерв</x:v>
      </x:c>
      <x:c r="H895" s="15" t="n">
        <x:v>0</x:v>
      </x:c>
      <x:c r="I895" s="15" t="n">
        <x:v>5000</x:v>
      </x:c>
      <x:c r="J895" s="16" t="n">
        <x:f>IF(AND(ISNUMBER(F895),ISNUMBER(H895)),F895*H895,"")</x:f>
        <x:v>0</x:v>
      </x:c>
      <x:c r="K895" s="16" t="n">
        <x:f>IF(AND(ISNUMBER(F895),ISNUMBER(I895)),F895*I895,"")</x:f>
        <x:v>5000</x:v>
      </x:c>
      <x:c r="L895" s="11" t="str">
        <x:v>Резерв</x:v>
      </x:c>
      <x:c r="M895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895" s="11" t="str">
        <x:v>Бюджетная оценка на 03.10.2026. Источник подтверждает характеристики, а не цену.</x:v>
      </x:c>
      <x:c r="O895" s="11" t="str">
        <x:f>IF(C895="Опционально","Вне итога",IF(AND(ISNUMBER(F895),ISNUMBER(H895),ISNUMBER(I895),F895&gt;0,H895&gt;=0,I895&gt;=H895),"Цена учтена","Уточнить цену/количество"))</x:f>
        <x:v>Цена учтена</x:v>
      </x:c>
      <x:c r="P895" s="10"/>
      <x:c r="Q895" s="18" t="str">
        <x:v>Бюджетная оценка автора</x:v>
      </x:c>
      <x:c r="R895" s="18" t="str"/>
    </x:row>
    <x:row r="896" ht="61" customHeight="1">
      <x:c r="A896" s="10" t="str">
        <x:v>B3</x:v>
      </x:c>
      <x:c r="B896" s="10" t="str">
        <x:v>B3</x:v>
      </x:c>
      <x:c r="C896" s="11" t="str">
        <x:v>Помещение</x:v>
      </x:c>
      <x:c r="D896" s="11" t="str">
        <x:v>Постоянное охлаждение комнаты</x:v>
      </x:c>
      <x:c r="E896" s="11" t="str">
        <x:v>1 установка(и), суммарно ≥3kW холода. Работа 24/7</x:v>
      </x:c>
      <x:c r="F896" s="14" t="n">
        <x:v>1</x:v>
      </x:c>
      <x:c r="G896" s="3" t="str">
        <x:v>шт</x:v>
      </x:c>
      <x:c r="H896" s="15" t="n">
        <x:v>1050</x:v>
      </x:c>
      <x:c r="I896" s="15" t="n">
        <x:v>2550</x:v>
      </x:c>
      <x:c r="J896" s="16" t="n">
        <x:f>IF(AND(ISNUMBER(F896),ISNUMBER(H896)),F896*H896,"")</x:f>
        <x:v>1050</x:v>
      </x:c>
      <x:c r="K896" s="16" t="n">
        <x:f>IF(AND(ISNUMBER(F896),ISNUMBER(I896)),F896*I896,"")</x:f>
        <x:v>2550</x:v>
      </x:c>
      <x:c r="L896" s="11" t="str">
        <x:v>Купить</x:v>
      </x:c>
      <x:c r="M896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896" s="11" t="str">
        <x:v>Бюджетная оценка на 03.10.2026. Источник подтверждает характеристики, а не цену.</x:v>
      </x:c>
      <x:c r="O896" s="11" t="str">
        <x:f>IF(C896="Опционально","Вне итога",IF(AND(ISNUMBER(F896),ISNUMBER(H896),ISNUMBER(I896),F896&gt;0,H896&gt;=0,I896&gt;=H896),"Цена учтена","Уточнить цену/количество"))</x:f>
        <x:v>Цена учтена</x:v>
      </x:c>
      <x:c r="P896" s="10"/>
      <x:c r="Q896" s="18" t="str">
        <x:v>Бюджетная оценка автора</x:v>
      </x:c>
      <x:c r="R896" s="18" t="str"/>
    </x:row>
    <x:row r="897" ht="44" customHeight="1">
      <x:c r="A897" s="10" t="str">
        <x:v>B3</x:v>
      </x:c>
      <x:c r="B897" s="10" t="str">
        <x:v>B3</x:v>
      </x:c>
      <x:c r="C897" s="11" t="str">
        <x:v>Помещение</x:v>
      </x:c>
      <x:c r="D897" s="11" t="str">
        <x:v>Трассы охлаждения и дренаж</x:v>
      </x:c>
      <x:c r="E897" s="11" t="str">
        <x:v>Подача/обратка или фреон, теплоизоляция, отвод конденсата, кронштейны</x:v>
      </x:c>
      <x:c r="F897" s="14" t="n">
        <x:v>20</x:v>
      </x:c>
      <x:c r="G897" s="3" t="str">
        <x:v>м</x:v>
      </x:c>
      <x:c r="H897" s="15" t="n">
        <x:v>25</x:v>
      </x:c>
      <x:c r="I897" s="15" t="n">
        <x:v>65</x:v>
      </x:c>
      <x:c r="J897" s="16" t="n">
        <x:f>IF(AND(ISNUMBER(F897),ISNUMBER(H897)),F897*H897,"")</x:f>
        <x:v>500</x:v>
      </x:c>
      <x:c r="K897" s="16" t="n">
        <x:f>IF(AND(ISNUMBER(F897),ISNUMBER(I897)),F897*I897,"")</x:f>
        <x:v>1300</x:v>
      </x:c>
      <x:c r="L897" s="11" t="str">
        <x:v>Купить</x:v>
      </x:c>
      <x:c r="M897" s="11" t="str">
        <x:v>20 м на установку как исходная длина. Проверить допустимую длину и перепад высот.</x:v>
      </x:c>
      <x:c r="N897" s="11" t="str">
        <x:v>Бюджетная оценка на 03.10.2026. Источник подтверждает характеристики, а не цену.</x:v>
      </x:c>
      <x:c r="O897" s="11" t="str">
        <x:f>IF(C897="Опционально","Вне итога",IF(AND(ISNUMBER(F897),ISNUMBER(H897),ISNUMBER(I897),F897&gt;0,H897&gt;=0,I897&gt;=H897),"Цена учтена","Уточнить цену/количество"))</x:f>
        <x:v>Цена учтена</x:v>
      </x:c>
      <x:c r="P897" s="10"/>
      <x:c r="Q897" s="18" t="str">
        <x:v>Бюджетная оценка автора</x:v>
      </x:c>
      <x:c r="R897" s="18" t="str"/>
    </x:row>
    <x:row r="898" ht="44" customHeight="1">
      <x:c r="A898" s="10" t="str">
        <x:v>B3</x:v>
      </x:c>
      <x:c r="B898" s="10" t="str">
        <x:v>B3</x:v>
      </x:c>
      <x:c r="C898" s="11" t="str">
        <x:v>Помещение</x:v>
      </x:c>
      <x:c r="D898" s="11" t="str">
        <x:v>Монтаж и настройка охлаждения</x:v>
      </x:c>
      <x:c r="E898" s="11" t="str">
        <x:v>Установка наружных блоков, вакуумирование/заправка, настройка 24/7</x:v>
      </x:c>
      <x:c r="F898" s="14" t="n">
        <x:v>1</x:v>
      </x:c>
      <x:c r="G898" s="3" t="str">
        <x:v>усл</x:v>
      </x:c>
      <x:c r="H898" s="15" t="n">
        <x:v>600</x:v>
      </x:c>
      <x:c r="I898" s="15" t="n">
        <x:v>1800</x:v>
      </x:c>
      <x:c r="J898" s="16" t="n">
        <x:f>IF(AND(ISNUMBER(F898),ISNUMBER(H898)),F898*H898,"")</x:f>
        <x:v>600</x:v>
      </x:c>
      <x:c r="K898" s="16" t="n">
        <x:f>IF(AND(ISNUMBER(F898),ISNUMBER(I898)),F898*I898,"")</x:f>
        <x:v>1800</x:v>
      </x:c>
      <x:c r="L898" s="11" t="str">
        <x:v>Купить</x:v>
      </x:c>
      <x:c r="M898" s="11" t="str"/>
      <x:c r="N898" s="11" t="str">
        <x:v>Бюджетная оценка на 03.10.2026. Источник подтверждает характеристики, а не цену.</x:v>
      </x:c>
      <x:c r="O898" s="11" t="str">
        <x:f>IF(C898="Опционально","Вне итога",IF(AND(ISNUMBER(F898),ISNUMBER(H898),ISNUMBER(I898),F898&gt;0,H898&gt;=0,I898&gt;=H898),"Цена учтена","Уточнить цену/количество"))</x:f>
        <x:v>Цена учтена</x:v>
      </x:c>
      <x:c r="P898" s="10"/>
      <x:c r="Q898" s="18" t="str">
        <x:v>Бюджетная оценка автора</x:v>
      </x:c>
      <x:c r="R898" s="18" t="str"/>
    </x:row>
    <x:row r="899" ht="44" customHeight="1">
      <x:c r="A899" s="10" t="str">
        <x:v>B3</x:v>
      </x:c>
      <x:c r="B899" s="10" t="str">
        <x:v>B3</x:v>
      </x:c>
      <x:c r="C899" s="11" t="str">
        <x:v>Помещение</x:v>
      </x:c>
      <x:c r="D899" s="11" t="str">
        <x:v>Вентиляция и уплотнение вводов</x:v>
      </x:c>
      <x:c r="E899" s="11" t="str">
        <x:v>Регулируемая вентиляция, решётки/фильтры, герметизация проходок</x:v>
      </x:c>
      <x:c r="F899" s="14" t="n">
        <x:v>1</x:v>
      </x:c>
      <x:c r="G899" s="3" t="str">
        <x:v>к-т</x:v>
      </x:c>
      <x:c r="H899" s="15" t="n">
        <x:v>250</x:v>
      </x:c>
      <x:c r="I899" s="15" t="n">
        <x:v>800</x:v>
      </x:c>
      <x:c r="J899" s="16" t="n">
        <x:f>IF(AND(ISNUMBER(F899),ISNUMBER(H899)),F899*H899,"")</x:f>
        <x:v>250</x:v>
      </x:c>
      <x:c r="K899" s="16" t="n">
        <x:f>IF(AND(ISNUMBER(F899),ISNUMBER(I899)),F899*I899,"")</x:f>
        <x:v>800</x:v>
      </x:c>
      <x:c r="L899" s="11" t="str">
        <x:v>Купить</x:v>
      </x:c>
      <x:c r="M899" s="11" t="str">
        <x:v>Кондиционер не обеспечивает приток воздуха сам по себе. Решение согласуется с расчётом охлаждения.</x:v>
      </x:c>
      <x:c r="N899" s="11" t="str">
        <x:v>Бюджетная оценка на 03.10.2026. Источник подтверждает характеристики, а не цену.</x:v>
      </x:c>
      <x:c r="O899" s="11" t="str">
        <x:f>IF(C899="Опционально","Вне итога",IF(AND(ISNUMBER(F899),ISNUMBER(H899),ISNUMBER(I899),F899&gt;0,H899&gt;=0,I899&gt;=H899),"Цена учтена","Уточнить цену/количество"))</x:f>
        <x:v>Цена учтена</x:v>
      </x:c>
      <x:c r="P899" s="10"/>
      <x:c r="Q899" s="18" t="str">
        <x:v>Бюджетная оценка автора</x:v>
      </x:c>
      <x:c r="R899" s="18" t="str"/>
    </x:row>
    <x:row r="900" ht="44" customHeight="1">
      <x:c r="A900" s="10" t="str">
        <x:v>B3</x:v>
      </x:c>
      <x:c r="B900" s="10" t="str">
        <x:v>B3</x:v>
      </x:c>
      <x:c r="C900" s="11" t="str">
        <x:v>Помещение</x:v>
      </x:c>
      <x:c r="D900" s="11" t="str">
        <x:v>Пожарная сигнализация</x:v>
      </x:c>
      <x:c r="E900" s="11" t="str">
        <x:v>Датчик дыма, подключение к существующей системе или автономный комплект</x:v>
      </x:c>
      <x:c r="F900" s="14" t="n">
        <x:v>1</x:v>
      </x:c>
      <x:c r="G900" s="3" t="str">
        <x:v>к-т</x:v>
      </x:c>
      <x:c r="H900" s="15" t="n">
        <x:v>150</x:v>
      </x:c>
      <x:c r="I900" s="15" t="n">
        <x:v>700</x:v>
      </x:c>
      <x:c r="J900" s="16" t="n">
        <x:f>IF(AND(ISNUMBER(F900),ISNUMBER(H900)),F900*H900,"")</x:f>
        <x:v>150</x:v>
      </x:c>
      <x:c r="K900" s="16" t="n">
        <x:f>IF(AND(ISNUMBER(F900),ISNUMBER(I900)),F900*I900,"")</x:f>
        <x:v>700</x:v>
      </x:c>
      <x:c r="L900" s="11" t="str">
        <x:v>Купить</x:v>
      </x:c>
      <x:c r="M900" s="11" t="str"/>
      <x:c r="N900" s="11" t="str">
        <x:v>Бюджетная оценка на 03.10.2026. Источник подтверждает характеристики, а не цену.</x:v>
      </x:c>
      <x:c r="O900" s="11" t="str">
        <x:f>IF(C900="Опционально","Вне итога",IF(AND(ISNUMBER(F900),ISNUMBER(H900),ISNUMBER(I900),F900&gt;0,H900&gt;=0,I900&gt;=H900),"Цена учтена","Уточнить цену/количество"))</x:f>
        <x:v>Цена учтена</x:v>
      </x:c>
      <x:c r="P900" s="10"/>
      <x:c r="Q900" s="18" t="str">
        <x:v>Бюджетная оценка автора</x:v>
      </x:c>
      <x:c r="R900" s="18" t="str"/>
    </x:row>
    <x:row r="901" ht="44" customHeight="1">
      <x:c r="A901" s="10" t="str">
        <x:v>B3</x:v>
      </x:c>
      <x:c r="B901" s="10" t="str">
        <x:v>B3</x:v>
      </x:c>
      <x:c r="C901" s="11" t="str">
        <x:v>Помещение</x:v>
      </x:c>
      <x:c r="D901" s="11" t="str">
        <x:v>Огнетушители и обозначения</x:v>
      </x:c>
      <x:c r="E901" s="11" t="str">
        <x:v>2 подходящих для электрооборудования огнетушителя, указатели</x:v>
      </x:c>
      <x:c r="F901" s="14" t="n">
        <x:v>1</x:v>
      </x:c>
      <x:c r="G901" s="3" t="str">
        <x:v>к-т</x:v>
      </x:c>
      <x:c r="H901" s="15" t="n">
        <x:v>140</x:v>
      </x:c>
      <x:c r="I901" s="15" t="n">
        <x:v>400</x:v>
      </x:c>
      <x:c r="J901" s="16" t="n">
        <x:f>IF(AND(ISNUMBER(F901),ISNUMBER(H901)),F901*H901,"")</x:f>
        <x:v>140</x:v>
      </x:c>
      <x:c r="K901" s="16" t="n">
        <x:f>IF(AND(ISNUMBER(F901),ISNUMBER(I901)),F901*I901,"")</x:f>
        <x:v>400</x:v>
      </x:c>
      <x:c r="L901" s="11" t="str">
        <x:v>Купить</x:v>
      </x:c>
      <x:c r="M901" s="11" t="str">
        <x:v>Тип и размещение определяет местный проект помещения.</x:v>
      </x:c>
      <x:c r="N901" s="11" t="str">
        <x:v>Бюджетная оценка на 03.10.2026. Источник подтверждает характеристики, а не цену.</x:v>
      </x:c>
      <x:c r="O901" s="11" t="str">
        <x:f>IF(C901="Опционально","Вне итога",IF(AND(ISNUMBER(F901),ISNUMBER(H901),ISNUMBER(I901),F901&gt;0,H901&gt;=0,I901&gt;=H901),"Цена учтена","Уточнить цену/количество"))</x:f>
        <x:v>Цена учтена</x:v>
      </x:c>
      <x:c r="P901" s="10"/>
      <x:c r="Q901" s="18" t="str">
        <x:v>Бюджетная оценка автора</x:v>
      </x:c>
      <x:c r="R901" s="18" t="str"/>
    </x:row>
    <x:row r="902" ht="44" customHeight="1">
      <x:c r="A902" s="10" t="str">
        <x:v>B3</x:v>
      </x:c>
      <x:c r="B902" s="10" t="str">
        <x:v>B3</x:v>
      </x:c>
      <x:c r="C902" s="11" t="str">
        <x:v>Помещение</x:v>
      </x:c>
      <x:c r="D902" s="11" t="str">
        <x:v>Контроль температуры и влажности</x:v>
      </x:c>
      <x:c r="E902" s="11" t="str">
        <x:v>Сетевой датчик с 2–4 внешними зондами и уведомлением</x:v>
      </x:c>
      <x:c r="F902" s="14" t="n">
        <x:v>1</x:v>
      </x:c>
      <x:c r="G902" s="3" t="str">
        <x:v>к-т</x:v>
      </x:c>
      <x:c r="H902" s="15" t="n">
        <x:v>150</x:v>
      </x:c>
      <x:c r="I902" s="15" t="n">
        <x:v>600</x:v>
      </x:c>
      <x:c r="J902" s="16" t="n">
        <x:f>IF(AND(ISNUMBER(F902),ISNUMBER(H902)),F902*H902,"")</x:f>
        <x:v>150</x:v>
      </x:c>
      <x:c r="K902" s="16" t="n">
        <x:f>IF(AND(ISNUMBER(F902),ISNUMBER(I902)),F902*I902,"")</x:f>
        <x:v>600</x:v>
      </x:c>
      <x:c r="L902" s="11" t="str">
        <x:v>Купить</x:v>
      </x:c>
      <x:c r="M902" s="11" t="str">
        <x:v>Настроить аварийное завершение работы при перегреве/сбое охлаждения.</x:v>
      </x:c>
      <x:c r="N902" s="11" t="str">
        <x:v>Бюджетная оценка на 03.10.2026. Источник подтверждает характеристики, а не цену.</x:v>
      </x:c>
      <x:c r="O902" s="11" t="str">
        <x:f>IF(C902="Опционально","Вне итога",IF(AND(ISNUMBER(F902),ISNUMBER(H902),ISNUMBER(I902),F902&gt;0,H902&gt;=0,I902&gt;=H902),"Цена учтена","Уточнить цену/количество"))</x:f>
        <x:v>Цена учтена</x:v>
      </x:c>
      <x:c r="P902" s="10"/>
      <x:c r="Q902" s="18" t="str">
        <x:v>Бюджетная оценка автора</x:v>
      </x:c>
      <x:c r="R902" s="18" t="str"/>
    </x:row>
    <x:row r="903" ht="44" customHeight="1">
      <x:c r="A903" s="10" t="str">
        <x:v>B3</x:v>
      </x:c>
      <x:c r="B903" s="10" t="str">
        <x:v>B3</x:v>
      </x:c>
      <x:c r="C903" s="11" t="str">
        <x:v>Помещение</x:v>
      </x:c>
      <x:c r="D903" s="11" t="str">
        <x:v>Крепёж и мелкие расходники</x:v>
      </x:c>
      <x:c r="E903" s="11" t="str">
        <x:v>Наконечники, клеммы, маркировка, стяжки-липучки, вводы, запас кабеля</x:v>
      </x:c>
      <x:c r="F903" s="14" t="n">
        <x:v>1</x:v>
      </x:c>
      <x:c r="G903" s="3" t="str">
        <x:v>к-т</x:v>
      </x:c>
      <x:c r="H903" s="15" t="n">
        <x:v>120</x:v>
      </x:c>
      <x:c r="I903" s="15" t="n">
        <x:v>350</x:v>
      </x:c>
      <x:c r="J903" s="16" t="n">
        <x:f>IF(AND(ISNUMBER(F903),ISNUMBER(H903)),F903*H903,"")</x:f>
        <x:v>120</x:v>
      </x:c>
      <x:c r="K903" s="16" t="n">
        <x:f>IF(AND(ISNUMBER(F903),ISNUMBER(I903)),F903*I903,"")</x:f>
        <x:v>350</x:v>
      </x:c>
      <x:c r="L903" s="11" t="str">
        <x:v>Купить</x:v>
      </x:c>
      <x:c r="M903" s="11" t="str"/>
      <x:c r="N903" s="11" t="str">
        <x:v>Бюджетная оценка на 03.10.2026. Источник подтверждает характеристики, а не цену.</x:v>
      </x:c>
      <x:c r="O903" s="11" t="str">
        <x:f>IF(C903="Опционально","Вне итога",IF(AND(ISNUMBER(F903),ISNUMBER(H903),ISNUMBER(I903),F903&gt;0,H903&gt;=0,I903&gt;=H903),"Цена учтена","Уточнить цену/количество"))</x:f>
        <x:v>Цена учтена</x:v>
      </x:c>
      <x:c r="P903" s="10"/>
      <x:c r="Q903" s="18" t="str">
        <x:v>Бюджетная оценка автора</x:v>
      </x:c>
      <x:c r="R903" s="18" t="str"/>
    </x:row>
    <x:row r="904" ht="44" customHeight="1">
      <x:c r="A904" s="10" t="str">
        <x:v>B3</x:v>
      </x:c>
      <x:c r="B904" s="10" t="str">
        <x:v>B3</x:v>
      </x:c>
      <x:c r="C904" s="11" t="str">
        <x:v>Помещение</x:v>
      </x:c>
      <x:c r="D904" s="11" t="str">
        <x:v>Монтаж и измерения электрики</x:v>
      </x:c>
      <x:c r="E904" s="11" t="str">
        <x:v>Монтаж, проверка защит, заземления и нагрузочный тест</x:v>
      </x:c>
      <x:c r="F904" s="14" t="n">
        <x:v>1</x:v>
      </x:c>
      <x:c r="G904" s="3" t="str">
        <x:v>усл</x:v>
      </x:c>
      <x:c r="H904" s="15" t="n">
        <x:v>600</x:v>
      </x:c>
      <x:c r="I904" s="15" t="n">
        <x:v>2000</x:v>
      </x:c>
      <x:c r="J904" s="16" t="n">
        <x:f>IF(AND(ISNUMBER(F904),ISNUMBER(H904)),F904*H904,"")</x:f>
        <x:v>600</x:v>
      </x:c>
      <x:c r="K904" s="16" t="n">
        <x:f>IF(AND(ISNUMBER(F904),ISNUMBER(I904)),F904*I904,"")</x:f>
        <x:v>2000</x:v>
      </x:c>
      <x:c r="L904" s="11" t="str">
        <x:v>Купить</x:v>
      </x:c>
      <x:c r="M904" s="11" t="str"/>
      <x:c r="N904" s="11" t="str">
        <x:v>Бюджетная оценка на 03.10.2026. Источник подтверждает характеристики, а не цену.</x:v>
      </x:c>
      <x:c r="O904" s="11" t="str">
        <x:f>IF(C904="Опционально","Вне итога",IF(AND(ISNUMBER(F904),ISNUMBER(H904),ISNUMBER(I904),F904&gt;0,H904&gt;=0,I904&gt;=H904),"Цена учтена","Уточнить цену/количество"))</x:f>
        <x:v>Цена учтена</x:v>
      </x:c>
      <x:c r="P904" s="10"/>
      <x:c r="Q904" s="18" t="str">
        <x:v>Бюджетная оценка автора</x:v>
      </x:c>
      <x:c r="R904" s="18" t="str"/>
    </x:row>
    <x:row r="905" ht="44" customHeight="1">
      <x:c r="A905" s="10" t="str">
        <x:v>B3</x:v>
      </x:c>
      <x:c r="B905" s="10" t="str">
        <x:v>B3</x:v>
      </x:c>
      <x:c r="C905" s="11" t="str">
        <x:v>Помещение</x:v>
      </x:c>
      <x:c r="D905" s="11" t="str">
        <x:v>Доставка, разгрузка и занос</x:v>
      </x:c>
      <x:c r="E905" s="11" t="str">
        <x:v>Транспорт, такелаж, страховка перевозки</x:v>
      </x:c>
      <x:c r="F905" s="14" t="n">
        <x:v>1</x:v>
      </x:c>
      <x:c r="G905" s="3" t="str">
        <x:v>усл</x:v>
      </x:c>
      <x:c r="H905" s="15" t="n">
        <x:v>300</x:v>
      </x:c>
      <x:c r="I905" s="15" t="n">
        <x:v>1000</x:v>
      </x:c>
      <x:c r="J905" s="16" t="n">
        <x:f>IF(AND(ISNUMBER(F905),ISNUMBER(H905)),F905*H905,"")</x:f>
        <x:v>300</x:v>
      </x:c>
      <x:c r="K905" s="16" t="n">
        <x:f>IF(AND(ISNUMBER(F905),ISNUMBER(I905)),F905*I905,"")</x:f>
        <x:v>1000</x:v>
      </x:c>
      <x:c r="L905" s="11" t="str">
        <x:v>Купить</x:v>
      </x:c>
      <x:c r="M905" s="11" t="str">
        <x:v>Без импортной пошлины/НДС. Для тяжёлых серверов проверить маршрут заноса заранее.</x:v>
      </x:c>
      <x:c r="N905" s="11" t="str">
        <x:v>Бюджетная оценка на 03.10.2026. Источник подтверждает характеристики, а не цену.</x:v>
      </x:c>
      <x:c r="O905" s="11" t="str">
        <x:f>IF(C905="Опционально","Вне итога",IF(AND(ISNUMBER(F905),ISNUMBER(H905),ISNUMBER(I905),F905&gt;0,H905&gt;=0,I905&gt;=H905),"Цена учтена","Уточнить цену/количество"))</x:f>
        <x:v>Цена учтена</x:v>
      </x:c>
      <x:c r="P905" s="10"/>
      <x:c r="Q905" s="18" t="str">
        <x:v>Бюджетная оценка автора</x:v>
      </x:c>
      <x:c r="R905" s="18" t="str"/>
    </x:row>
    <x:row r="906" ht="44" customHeight="1">
      <x:c r="A906" s="10" t="str">
        <x:v>B3</x:v>
      </x:c>
      <x:c r="B906" s="10" t="str">
        <x:v>B3</x:v>
      </x:c>
      <x:c r="C906" s="11" t="str">
        <x:v>Опционально</x:v>
      </x:c>
      <x:c r="D906" s="11" t="str">
        <x:v>Резервная система охлаждения</x:v>
      </x:c>
      <x:c r="E906" s="11" t="str">
        <x:v>N+1 с автоматическим переключением, расчёт отдельно</x:v>
      </x:c>
      <x:c r="F906" s="14" t="n">
        <x:v>1</x:v>
      </x:c>
      <x:c r="G906" s="3" t="str">
        <x:v>к-т</x:v>
      </x:c>
      <x:c r="H906" s="15"/>
      <x:c r="I906" s="15"/>
      <x:c r="J906" s="16" t="str">
        <x:f>IF(AND(ISNUMBER(F906),ISNUMBER(H906)),F906*H906,"")</x:f>
      </x:c>
      <x:c r="K906" s="16" t="str">
        <x:f>IF(AND(ISNUMBER(F906),ISNUMBER(I906)),F906*I906,"")</x:f>
      </x:c>
      <x:c r="L906" s="11" t="str">
        <x:v>По проекту</x:v>
      </x:c>
      <x:c r="M906" s="11" t="str">
        <x:v>Нужна для непрерывной работы при отказе охлаждения. В базовом бюджете система останавливается безопасно.</x:v>
      </x:c>
      <x:c r="N906" s="11" t="str">
        <x:v>Без цены. Требуется отдельное предложение.</x:v>
      </x:c>
      <x:c r="O906" s="11" t="str">
        <x:f>IF(C906="Опционально","Вне итога",IF(AND(ISNUMBER(F906),ISNUMBER(H906),ISNUMBER(I906),F906&gt;0,H906&gt;=0,I906&gt;=H906),"Цена учтена","Уточнить цену/количество"))</x:f>
        <x:v>Вне итога</x:v>
      </x:c>
      <x:c r="P906" s="10"/>
      <x:c r="Q906" s="18" t="str">
        <x:v>Бюджетная оценка автора</x:v>
      </x:c>
      <x:c r="R906" s="18" t="str"/>
    </x:row>
    <x:row r="907" ht="44" customHeight="1">
      <x:c r="A907" s="10" t="str">
        <x:v>B3</x:v>
      </x:c>
      <x:c r="B907" s="10" t="str">
        <x:v>B3</x:v>
      </x:c>
      <x:c r="C907" s="11" t="str">
        <x:v>Опционально</x:v>
      </x:c>
      <x:c r="D907" s="11" t="str">
        <x:v>Генератор и переключение ввода</x:v>
      </x:c>
      <x:c r="E907" s="11" t="str">
        <x:v>Для длительных отключений, размер по проекту</x:v>
      </x:c>
      <x:c r="F907" s="14" t="n">
        <x:v>1</x:v>
      </x:c>
      <x:c r="G907" s="3" t="str">
        <x:v>к-т</x:v>
      </x:c>
      <x:c r="H907" s="15"/>
      <x:c r="I907" s="15"/>
      <x:c r="J907" s="16" t="str">
        <x:f>IF(AND(ISNUMBER(F907),ISNUMBER(H907)),F907*H907,"")</x:f>
      </x:c>
      <x:c r="K907" s="16" t="str">
        <x:f>IF(AND(ISNUMBER(F907),ISNUMBER(I907)),F907*I907,"")</x:f>
      </x:c>
      <x:c r="L907" s="11" t="str">
        <x:v>По проекту</x:v>
      </x:c>
      <x:c r="M907" s="11" t="str">
        <x:v>Не включён в базовую сумму. ИБП рассчитан на короткую автономность и завершение работы.</x:v>
      </x:c>
      <x:c r="N907" s="11" t="str">
        <x:v>Без цены. Требуется отдельное предложение.</x:v>
      </x:c>
      <x:c r="O907" s="11" t="str">
        <x:f>IF(C907="Опционально","Вне итога",IF(AND(ISNUMBER(F907),ISNUMBER(H907),ISNUMBER(I907),F907&gt;0,H907&gt;=0,I907&gt;=H907),"Цена учтена","Уточнить цену/количество"))</x:f>
        <x:v>Вне итога</x:v>
      </x:c>
      <x:c r="P907" s="10"/>
      <x:c r="Q907" s="18" t="str">
        <x:v>Бюджетная оценка автора</x:v>
      </x:c>
      <x:c r="R907" s="18" t="str"/>
    </x:row>
    <x:row r="908" ht="61" customHeight="1">
      <x:c r="A908" s="10" t="str">
        <x:v>B3</x:v>
      </x:c>
      <x:c r="B908" s="10" t="str">
        <x:v>B3</x:v>
      </x:c>
      <x:c r="C908" s="11" t="str">
        <x:v>Запуск</x:v>
      </x:c>
      <x:c r="D908" s="11" t="str">
        <x:v>Системное ПО</x:v>
      </x:c>
      <x:c r="E908" s="11" t="str">
        <x:v>macOS, совместимый MLX и распределённая программа запуска</x:v>
      </x:c>
      <x:c r="F908" s="14" t="n">
        <x:v>1</x:v>
      </x:c>
      <x:c r="G908" s="3" t="str">
        <x:v>к-т</x:v>
      </x:c>
      <x:c r="H908" s="15" t="n">
        <x:v>0</x:v>
      </x:c>
      <x:c r="I908" s="15" t="n">
        <x:v>0</x:v>
      </x:c>
      <x:c r="J908" s="16" t="n">
        <x:f>IF(AND(ISNUMBER(F908),ISNUMBER(H908)),F908*H908,"")</x:f>
        <x:v>0</x:v>
      </x:c>
      <x:c r="K908" s="16" t="n">
        <x:f>IF(AND(ISNUMBER(F908),ISNUMBER(I908)),F908*I908,"")</x:f>
        <x:v>0</x:v>
      </x:c>
      <x:c r="L908" s="11" t="str">
        <x:v>Без оплаты лицензии</x:v>
      </x:c>
      <x:c r="M908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908" s="11" t="str">
        <x:v>Бюджетная оценка на 03.10.2026. Источник подтверждает характеристики, а не цену.</x:v>
      </x:c>
      <x:c r="O908" s="11" t="str">
        <x:f>IF(C908="Опционально","Вне итога",IF(AND(ISNUMBER(F908),ISNUMBER(H908),ISNUMBER(I908),F908&gt;0,H908&gt;=0,I908&gt;=H908),"Цена учтена","Уточнить цену/количество"))</x:f>
        <x:v>Цена учтена</x:v>
      </x:c>
      <x:c r="P908" s="10"/>
      <x:c r="Q908" s="18" t="str">
        <x:v>Moonshot: Kimi K3, модель</x:v>
      </x:c>
      <x:c r="R908" s="18" t="str">
        <x:v>https://huggingface.co/moonshotai/Kimi-K3</x:v>
      </x:c>
    </x:row>
    <x:row r="909" ht="44" customHeight="1">
      <x:c r="A909" s="10" t="str">
        <x:v>B3</x:v>
      </x:c>
      <x:c r="B909" s="10" t="str">
        <x:v>B3</x:v>
      </x:c>
      <x:c r="C909" s="11" t="str">
        <x:v>Запуск</x:v>
      </x:c>
      <x:c r="D909" s="11" t="str">
        <x:v>Установка и настройка оборудования</x:v>
      </x:c>
      <x:c r="E909" s="11" t="str">
        <x:v>Обновление firmware, ОС, драйверов, сеть, диски и мониторинг</x:v>
      </x:c>
      <x:c r="F909" s="14" t="n">
        <x:v>1</x:v>
      </x:c>
      <x:c r="G909" s="3" t="str">
        <x:v>усл</x:v>
      </x:c>
      <x:c r="H909" s="15" t="n">
        <x:v>600</x:v>
      </x:c>
      <x:c r="I909" s="15" t="n">
        <x:v>2000</x:v>
      </x:c>
      <x:c r="J909" s="16" t="n">
        <x:f>IF(AND(ISNUMBER(F909),ISNUMBER(H909)),F909*H909,"")</x:f>
        <x:v>600</x:v>
      </x:c>
      <x:c r="K909" s="16" t="n">
        <x:f>IF(AND(ISNUMBER(F909),ISNUMBER(I909)),F909*I909,"")</x:f>
        <x:v>2000</x:v>
      </x:c>
      <x:c r="L909" s="11" t="str">
        <x:v>Купить</x:v>
      </x:c>
      <x:c r="M909" s="11" t="str">
        <x:v>Фиксированная работа при покупке, без помесячного обслуживания.</x:v>
      </x:c>
      <x:c r="N909" s="11" t="str">
        <x:v>Бюджетная оценка на 03.10.2026. Источник подтверждает характеристики, а не цену.</x:v>
      </x:c>
      <x:c r="O909" s="11" t="str">
        <x:f>IF(C909="Опционально","Вне итога",IF(AND(ISNUMBER(F909),ISNUMBER(H909),ISNUMBER(I909),F909&gt;0,H909&gt;=0,I909&gt;=H909),"Цена учтена","Уточнить цену/количество"))</x:f>
        <x:v>Цена учтена</x:v>
      </x:c>
      <x:c r="P909" s="10"/>
      <x:c r="Q909" s="18" t="str">
        <x:v>Бюджетная оценка автора</x:v>
      </x:c>
      <x:c r="R909" s="18" t="str"/>
    </x:row>
    <x:row r="910" ht="44" customHeight="1">
      <x:c r="A910" s="10" t="str">
        <x:v>B3</x:v>
      </x:c>
      <x:c r="B910" s="10" t="str">
        <x:v>B3</x:v>
      </x:c>
      <x:c r="C910" s="11" t="str">
        <x:v>Запуск</x:v>
      </x:c>
      <x:c r="D910" s="11" t="str">
        <x:v>Загрузка и проверка модели</x:v>
      </x:c>
      <x:c r="E910" s="11" t="str">
        <x:v>Загрузка на локальные SSD, проверка файлов, подбор контекста, нагрузочный тест</x:v>
      </x:c>
      <x:c r="F910" s="14" t="n">
        <x:v>1</x:v>
      </x:c>
      <x:c r="G910" s="3" t="str">
        <x:v>усл</x:v>
      </x:c>
      <x:c r="H910" s="15" t="n">
        <x:v>400</x:v>
      </x:c>
      <x:c r="I910" s="15" t="n">
        <x:v>1400</x:v>
      </x:c>
      <x:c r="J910" s="16" t="n">
        <x:f>IF(AND(ISNUMBER(F910),ISNUMBER(H910)),F910*H910,"")</x:f>
        <x:v>400</x:v>
      </x:c>
      <x:c r="K910" s="16" t="n">
        <x:f>IF(AND(ISNUMBER(F910),ISNUMBER(I910)),F910*I910,"")</x:f>
        <x:v>1400</x:v>
      </x:c>
      <x:c r="L910" s="11" t="str">
        <x:v>Купить</x:v>
      </x:c>
      <x:c r="M910" s="11" t="str">
        <x:v>Проверить память, время первого ответа, токены/с, качество и восстановление после перезагрузки.</x:v>
      </x:c>
      <x:c r="N910" s="11" t="str">
        <x:v>Бюджетная оценка на 03.10.2026. Источник подтверждает характеристики, а не цену.</x:v>
      </x:c>
      <x:c r="O910" s="11" t="str">
        <x:f>IF(C910="Опционально","Вне итога",IF(AND(ISNUMBER(F910),ISNUMBER(H910),ISNUMBER(I910),F910&gt;0,H910&gt;=0,I910&gt;=H910),"Цена учтена","Уточнить цену/количество"))</x:f>
        <x:v>Цена учтена</x:v>
      </x:c>
      <x:c r="P910" s="10"/>
      <x:c r="Q910" s="18" t="str">
        <x:v>Бюджетная оценка автора</x:v>
      </x:c>
      <x:c r="R910" s="18" t="str"/>
    </x:row>
    <x:row r="911" ht="44" customHeight="1">
      <x:c r="A911" s="10" t="str">
        <x:v>B3</x:v>
      </x:c>
      <x:c r="B911" s="10" t="str">
        <x:v>B3</x:v>
      </x:c>
      <x:c r="C911" s="11" t="str">
        <x:v>Запуск</x:v>
      </x:c>
      <x:c r="D911" s="11" t="str">
        <x:v>Резервное копирование и документация</x:v>
      </x:c>
      <x:c r="E911" s="11" t="str">
        <x:v>Настроить копии, аварийное завершение и восстановление. Передать инструкцию</x:v>
      </x:c>
      <x:c r="F911" s="14" t="n">
        <x:v>1</x:v>
      </x:c>
      <x:c r="G911" s="3" t="str">
        <x:v>усл</x:v>
      </x:c>
      <x:c r="H911" s="15" t="n">
        <x:v>300</x:v>
      </x:c>
      <x:c r="I911" s="15" t="n">
        <x:v>1000</x:v>
      </x:c>
      <x:c r="J911" s="16" t="n">
        <x:f>IF(AND(ISNUMBER(F911),ISNUMBER(H911)),F911*H911,"")</x:f>
        <x:v>300</x:v>
      </x:c>
      <x:c r="K911" s="16" t="n">
        <x:f>IF(AND(ISNUMBER(F911),ISNUMBER(I911)),F911*I911,"")</x:f>
        <x:v>1000</x:v>
      </x:c>
      <x:c r="L911" s="11" t="str">
        <x:v>Купить</x:v>
      </x:c>
      <x:c r="M911" s="11" t="str"/>
      <x:c r="N911" s="11" t="str">
        <x:v>Бюджетная оценка на 03.10.2026. Источник подтверждает характеристики, а не цену.</x:v>
      </x:c>
      <x:c r="O911" s="11" t="str">
        <x:f>IF(C911="Опционально","Вне итога",IF(AND(ISNUMBER(F911),ISNUMBER(H911),ISNUMBER(I911),F911&gt;0,H911&gt;=0,I911&gt;=H911),"Цена учтена","Уточнить цену/количество"))</x:f>
        <x:v>Цена учтена</x:v>
      </x:c>
      <x:c r="P911" s="10"/>
      <x:c r="Q911" s="18" t="str">
        <x:v>Бюджетная оценка автора</x:v>
      </x:c>
      <x:c r="R911" s="18" t="str"/>
    </x:row>
    <x:row r="912" ht="44" customHeight="1">
      <x:c r="A912" s="10" t="str">
        <x:v>B3</x:v>
      </x:c>
      <x:c r="B912" s="10" t="str">
        <x:v>B3</x:v>
      </x:c>
      <x:c r="C912" s="11" t="str">
        <x:v>Запуск</x:v>
      </x:c>
      <x:c r="D912" s="11" t="str">
        <x:v>Резерв на адаптацию программы запуска</x:v>
      </x:c>
      <x:c r="E912" s="11" t="str">
        <x:v>Прототип распределения модели, совместимость kernels/обмена</x:v>
      </x:c>
      <x:c r="F912" s="14" t="n">
        <x:v>1</x:v>
      </x:c>
      <x:c r="G912" s="3" t="str">
        <x:v>резерв</x:v>
      </x:c>
      <x:c r="H912" s="15" t="n">
        <x:v>5000</x:v>
      </x:c>
      <x:c r="I912" s="15" t="n">
        <x:v>25000</x:v>
      </x:c>
      <x:c r="J912" s="16" t="n">
        <x:f>IF(AND(ISNUMBER(F912),ISNUMBER(H912)),F912*H912,"")</x:f>
        <x:v>5000</x:v>
      </x:c>
      <x:c r="K912" s="16" t="n">
        <x:f>IF(AND(ISNUMBER(F912),ISNUMBER(I912)),F912*I912,"")</x:f>
        <x:v>25000</x:v>
      </x:c>
      <x:c r="L912" s="11" t="str">
        <x:v>Резерв</x:v>
      </x:c>
      <x:c r="M912" s="11" t="str">
        <x:v>Плановая сумма для эксперимента. Успешный запуск K3 не гарантирован. Срок и полный бюджет разработки после прототипа.</x:v>
      </x:c>
      <x:c r="N912" s="11" t="str">
        <x:v>Бюджетная оценка на 03.10.2026. Источник подтверждает характеристики, а не цену.</x:v>
      </x:c>
      <x:c r="O912" s="11" t="str">
        <x:f>IF(C912="Опционально","Вне итога",IF(AND(ISNUMBER(F912),ISNUMBER(H912),ISNUMBER(I912),F912&gt;0,H912&gt;=0,I912&gt;=H912),"Цена учтена","Уточнить цену/количество"))</x:f>
        <x:v>Цена учтена</x:v>
      </x:c>
      <x:c r="P912" s="10"/>
      <x:c r="Q912" s="18" t="str">
        <x:v>Бюджетная оценка автора</x:v>
      </x:c>
      <x:c r="R912" s="18" t="str"/>
    </x:row>
    <x:row r="913" ht="44" customHeight="1">
      <x:c r="A913" s="10" t="str">
        <x:v>B4</x:v>
      </x:c>
      <x:c r="B913" s="10" t="str">
        <x:v>B4</x:v>
      </x:c>
      <x:c r="C913" s="11" t="str">
        <x:v>Оборудование</x:v>
      </x:c>
      <x:c r="D913" s="11" t="str">
        <x:v>Mac Studio</x:v>
      </x:c>
      <x:c r="E913" s="11" t="str">
        <x:v>M5 Ultra, CPU 36 ядер, GPU 80 ядер, 512GB unified memory, SSD 4TB, 10GbE</x:v>
      </x:c>
      <x:c r="F913" s="14" t="n">
        <x:v>1</x:v>
      </x:c>
      <x:c r="G913" s="3" t="str">
        <x:v>шт</x:v>
      </x:c>
      <x:c r="H913" s="15" t="n">
        <x:v>11000</x:v>
      </x:c>
      <x:c r="I913" s="15" t="n">
        <x:v>18000</x:v>
      </x:c>
      <x:c r="J913" s="16" t="n">
        <x:f>IF(AND(ISNUMBER(F913),ISNUMBER(H913)),F913*H913,"")</x:f>
        <x:v>11000</x:v>
      </x:c>
      <x:c r="K913" s="16" t="n">
        <x:f>IF(AND(ISNUMBER(F913),ISNUMBER(I913)),F913*I913,"")</x:f>
        <x:v>18000</x:v>
      </x:c>
      <x:c r="L913" s="11" t="str">
        <x:v>Купить</x:v>
      </x:c>
      <x:c r="M913" s="11" t="str">
        <x:v>512GB доступно для старшего M5 Ultra. Память после покупки не расширяется. Подтвердить доступность в конфигураторе.</x:v>
      </x:c>
      <x:c r="N913" s="11" t="str">
        <x:v>Бюджетная оценка на 03.10.2026. Источник подтверждает характеристики, а не цену.</x:v>
      </x:c>
      <x:c r="O913" s="11" t="str">
        <x:f>IF(C913="Опционально","Вне итога",IF(AND(ISNUMBER(F913),ISNUMBER(H913),ISNUMBER(I913),F913&gt;0,H913&gt;=0,I913&gt;=H913),"Цена учтена","Уточнить цену/количество"))</x:f>
        <x:v>Цена учтена</x:v>
      </x:c>
      <x:c r="P913" s="10"/>
      <x:c r="Q913" s="18" t="str">
        <x:v>Apple: характеристики Mac Studio</x:v>
      </x:c>
      <x:c r="R913" s="18" t="str">
        <x:v>https://www.apple.com/mac-studio/specs/</x:v>
      </x:c>
    </x:row>
    <x:row r="914" ht="44" customHeight="1">
      <x:c r="A914" s="10" t="str">
        <x:v>B4</x:v>
      </x:c>
      <x:c r="B914" s="10" t="str">
        <x:v>B4</x:v>
      </x:c>
      <x:c r="C914" s="11" t="str">
        <x:v>Оборудование</x:v>
      </x:c>
      <x:c r="D914" s="11" t="str">
        <x:v>CPU, GPU, RAM, SSD и питание</x:v>
      </x:c>
      <x:c r="E914" s="11" t="str">
        <x:v>Встроены в Mac. Корпус, охлаждение и штатный сетевой шнур</x:v>
      </x:c>
      <x:c r="F914" s="14" t="n">
        <x:v>1</x:v>
      </x:c>
      <x:c r="G914" s="3" t="str">
        <x:v>к-т</x:v>
      </x:c>
      <x:c r="H914" s="21" t="n">
        <x:v>0</x:v>
      </x:c>
      <x:c r="I914" s="21" t="n">
        <x:v>0</x:v>
      </x:c>
      <x:c r="J914" s="16" t="n">
        <x:f>IF(AND(ISNUMBER(F914),ISNUMBER(H914)),F914*H914,"")</x:f>
        <x:v>0</x:v>
      </x:c>
      <x:c r="K914" s="16" t="n">
        <x:f>IF(AND(ISNUMBER(F914),ISNUMBER(I914)),F914*I914,"")</x:f>
        <x:v>0</x:v>
      </x:c>
      <x:c r="L914" s="11" t="str">
        <x:v>В комплекте</x:v>
      </x:c>
      <x:c r="M914" s="11" t="str"/>
      <x:c r="N914" s="11" t="str">
        <x:v>Включено в цену основного комплекта. Доплата $0.</x:v>
      </x:c>
      <x:c r="O914" s="11" t="str">
        <x:f>IF(C914="Опционально","Вне итога",IF(AND(ISNUMBER(F914),ISNUMBER(H914),ISNUMBER(I914),F914&gt;0,H914&gt;=0,I914&gt;=H914),"Цена учтена","Уточнить цену/количество"))</x:f>
        <x:v>Цена учтена</x:v>
      </x:c>
      <x:c r="P914" s="10"/>
      <x:c r="Q914" s="18" t="str">
        <x:v>Apple: характеристики Mac Studio</x:v>
      </x:c>
      <x:c r="R914" s="18" t="str">
        <x:v>https://www.apple.com/mac-studio/specs/</x:v>
      </x:c>
    </x:row>
    <x:row r="915" ht="44" customHeight="1">
      <x:c r="A915" s="10" t="str">
        <x:v>B4</x:v>
      </x:c>
      <x:c r="B915" s="10" t="str">
        <x:v>B4</x:v>
      </x:c>
      <x:c r="C915" s="11" t="str">
        <x:v>Оборудование</x:v>
      </x:c>
      <x:c r="D915" s="11" t="str">
        <x:v>Коммутатор обычной сети</x:v>
      </x:c>
      <x:c r="E915" s="11" t="str">
        <x:v>8×RJ45 1/2.5/5/10GbE, управляемый. При &gt;6 узлах: 24 порта</x:v>
      </x:c>
      <x:c r="F915" s="14" t="n">
        <x:v>1</x:v>
      </x:c>
      <x:c r="G915" s="3" t="str">
        <x:v>шт</x:v>
      </x:c>
      <x:c r="H915" s="15" t="n">
        <x:v>650</x:v>
      </x:c>
      <x:c r="I915" s="15" t="n">
        <x:v>1600</x:v>
      </x:c>
      <x:c r="J915" s="16" t="n">
        <x:f>IF(AND(ISNUMBER(F915),ISNUMBER(H915)),F915*H915,"")</x:f>
        <x:v>650</x:v>
      </x:c>
      <x:c r="K915" s="16" t="n">
        <x:f>IF(AND(ISNUMBER(F915),ISNUMBER(I915)),F915*I915,"")</x:f>
        <x:v>1600</x:v>
      </x:c>
      <x:c r="L915" s="11" t="str">
        <x:v>Купить</x:v>
      </x:c>
      <x:c r="M915" s="11" t="str">
        <x:v>Управление, загрузка файлов, резервные копии. Использовать Ethernet ОС, а не BMC.</x:v>
      </x:c>
      <x:c r="N915" s="11" t="str">
        <x:v>Бюджетная оценка на 03.10.2026. Источник подтверждает характеристики, а не цену.</x:v>
      </x:c>
      <x:c r="O915" s="11" t="str">
        <x:f>IF(C915="Опционально","Вне итога",IF(AND(ISNUMBER(F915),ISNUMBER(H915),ISNUMBER(I915),F915&gt;0,H915&gt;=0,I915&gt;=H915),"Цена учтена","Уточнить цену/количество"))</x:f>
        <x:v>Цена учтена</x:v>
      </x:c>
      <x:c r="P915" s="10"/>
      <x:c r="Q915" s="18" t="str">
        <x:v>Бюджетная оценка автора</x:v>
      </x:c>
      <x:c r="R915" s="18" t="str"/>
    </x:row>
    <x:row r="916" ht="44" customHeight="1">
      <x:c r="A916" s="10" t="str">
        <x:v>B4</x:v>
      </x:c>
      <x:c r="B916" s="10" t="str">
        <x:v>B4</x:v>
      </x:c>
      <x:c r="C916" s="11" t="str">
        <x:v>Оборудование</x:v>
      </x:c>
      <x:c r="D916" s="11" t="str">
        <x:v>Сетевой шлюз</x:v>
      </x:c>
      <x:c r="E916" s="11" t="str">
        <x:v>Проводной маршрутизатор с межсетевым экраном, ≥1GbE</x:v>
      </x:c>
      <x:c r="F916" s="14" t="n">
        <x:v>1</x:v>
      </x:c>
      <x:c r="G916" s="3" t="str">
        <x:v>шт</x:v>
      </x:c>
      <x:c r="H916" s="15" t="n">
        <x:v>150</x:v>
      </x:c>
      <x:c r="I916" s="15" t="n">
        <x:v>500</x:v>
      </x:c>
      <x:c r="J916" s="16" t="n">
        <x:f>IF(AND(ISNUMBER(F916),ISNUMBER(H916)),F916*H916,"")</x:f>
        <x:v>150</x:v>
      </x:c>
      <x:c r="K916" s="16" t="n">
        <x:f>IF(AND(ISNUMBER(F916),ISNUMBER(I916)),F916*I916,"")</x:f>
        <x:v>500</x:v>
      </x:c>
      <x:c r="L916" s="11" t="str">
        <x:v>Купить</x:v>
      </x:c>
      <x:c r="M916" s="11" t="str">
        <x:v>Подключение к локальной сети. Плата за связь не включена.</x:v>
      </x:c>
      <x:c r="N916" s="11" t="str">
        <x:v>Бюджетная оценка на 03.10.2026. Источник подтверждает характеристики, а не цену.</x:v>
      </x:c>
      <x:c r="O916" s="11" t="str">
        <x:f>IF(C916="Опционально","Вне итога",IF(AND(ISNUMBER(F916),ISNUMBER(H916),ISNUMBER(I916),F916&gt;0,H916&gt;=0,I916&gt;=H916),"Цена учтена","Уточнить цену/количество"))</x:f>
        <x:v>Цена учтена</x:v>
      </x:c>
      <x:c r="P916" s="10"/>
      <x:c r="Q916" s="18" t="str">
        <x:v>Бюджетная оценка автора</x:v>
      </x:c>
      <x:c r="R916" s="18" t="str"/>
    </x:row>
    <x:row r="917" ht="44" customHeight="1">
      <x:c r="A917" s="10" t="str">
        <x:v>B4</x:v>
      </x:c>
      <x:c r="B917" s="10" t="str">
        <x:v>B4</x:v>
      </x:c>
      <x:c r="C917" s="11" t="str">
        <x:v>Оборудование</x:v>
      </x:c>
      <x:c r="D917" s="11" t="str">
        <x:v>Резервное хранилище</x:v>
      </x:c>
      <x:c r="E917" s="11" t="str">
        <x:v>NAS 4 отсека, 10GbE, RAM ≥16GB, диски отдельно</x:v>
      </x:c>
      <x:c r="F917" s="14" t="n">
        <x:v>1</x:v>
      </x:c>
      <x:c r="G917" s="3" t="str">
        <x:v>шт</x:v>
      </x:c>
      <x:c r="H917" s="15" t="n">
        <x:v>1100</x:v>
      </x:c>
      <x:c r="I917" s="15" t="n">
        <x:v>2600</x:v>
      </x:c>
      <x:c r="J917" s="16" t="n">
        <x:f>IF(AND(ISNUMBER(F917),ISNUMBER(H917)),F917*H917,"")</x:f>
        <x:v>1100</x:v>
      </x:c>
      <x:c r="K917" s="16" t="n">
        <x:f>IF(AND(ISNUMBER(F917),ISNUMBER(I917)),F917*I917,"")</x:f>
        <x:v>2600</x:v>
      </x:c>
      <x:c r="L917" s="11" t="str">
        <x:v>Купить</x:v>
      </x:c>
      <x:c r="M917" s="11" t="str">
        <x:v>Копии настроек, данных и контрольных точек. Основной сервер не считается резервной копией.</x:v>
      </x:c>
      <x:c r="N917" s="11" t="str">
        <x:v>Бюджетная оценка на 03.10.2026. Источник подтверждает характеристики, а не цену.</x:v>
      </x:c>
      <x:c r="O917" s="11" t="str">
        <x:f>IF(C917="Опционально","Вне итога",IF(AND(ISNUMBER(F917),ISNUMBER(H917),ISNUMBER(I917),F917&gt;0,H917&gt;=0,I917&gt;=H917),"Цена учтена","Уточнить цену/количество"))</x:f>
        <x:v>Цена учтена</x:v>
      </x:c>
      <x:c r="P917" s="10"/>
      <x:c r="Q917" s="18" t="str">
        <x:v>Бюджетная оценка автора</x:v>
      </x:c>
      <x:c r="R917" s="18" t="str"/>
    </x:row>
    <x:row r="918" ht="44" customHeight="1">
      <x:c r="A918" s="10" t="str">
        <x:v>B4</x:v>
      </x:c>
      <x:c r="B918" s="10" t="str">
        <x:v>B4</x:v>
      </x:c>
      <x:c r="C918" s="11" t="str">
        <x:v>Оборудование</x:v>
      </x:c>
      <x:c r="D918" s="11" t="str">
        <x:v>Диски резервного хранилища</x:v>
      </x:c>
      <x:c r="E918" s="11" t="str">
        <x:v>4×12TB NAS/enterprise HDD. RAID6: около 24TB до форматирования</x:v>
      </x:c>
      <x:c r="F918" s="14" t="n">
        <x:v>4</x:v>
      </x:c>
      <x:c r="G918" s="3" t="str">
        <x:v>шт</x:v>
      </x:c>
      <x:c r="H918" s="15" t="n">
        <x:v>250</x:v>
      </x:c>
      <x:c r="I918" s="15" t="n">
        <x:v>430</x:v>
      </x:c>
      <x:c r="J918" s="16" t="n">
        <x:f>IF(AND(ISNUMBER(F918),ISNUMBER(H918)),F918*H918,"")</x:f>
        <x:v>1000</x:v>
      </x:c>
      <x:c r="K918" s="16" t="n">
        <x:f>IF(AND(ISNUMBER(F918),ISNUMBER(I918)),F918*I918,"")</x:f>
        <x:v>1720</x:v>
      </x:c>
      <x:c r="L918" s="11" t="str">
        <x:v>Купить</x:v>
      </x:c>
      <x:c r="M918" s="11" t="str">
        <x:v>Цена каждого диска. Один дополнительный запасной диск указан отдельно.</x:v>
      </x:c>
      <x:c r="N918" s="11" t="str">
        <x:v>Бюджетная оценка на 03.10.2026. Источник подтверждает характеристики, а не цену.</x:v>
      </x:c>
      <x:c r="O918" s="11" t="str">
        <x:f>IF(C918="Опционально","Вне итога",IF(AND(ISNUMBER(F918),ISNUMBER(H918),ISNUMBER(I918),F918&gt;0,H918&gt;=0,I918&gt;=H918),"Цена учтена","Уточнить цену/количество"))</x:f>
        <x:v>Цена учтена</x:v>
      </x:c>
      <x:c r="P918" s="10"/>
      <x:c r="Q918" s="18" t="str">
        <x:v>Бюджетная оценка автора</x:v>
      </x:c>
      <x:c r="R918" s="18" t="str"/>
    </x:row>
    <x:row r="919" ht="44" customHeight="1">
      <x:c r="A919" s="10" t="str">
        <x:v>B4</x:v>
      </x:c>
      <x:c r="B919" s="10" t="str">
        <x:v>B4</x:v>
      </x:c>
      <x:c r="C919" s="11" t="str">
        <x:v>Оборудование</x:v>
      </x:c>
      <x:c r="D919" s="11" t="str">
        <x:v>Запасной диск NAS</x:v>
      </x:c>
      <x:c r="E919" s="11" t="str">
        <x:v>12TB той же совместимой серии</x:v>
      </x:c>
      <x:c r="F919" s="14" t="n">
        <x:v>1</x:v>
      </x:c>
      <x:c r="G919" s="3" t="str">
        <x:v>шт</x:v>
      </x:c>
      <x:c r="H919" s="15" t="n">
        <x:v>250</x:v>
      </x:c>
      <x:c r="I919" s="15" t="n">
        <x:v>430</x:v>
      </x:c>
      <x:c r="J919" s="16" t="n">
        <x:f>IF(AND(ISNUMBER(F919),ISNUMBER(H919)),F919*H919,"")</x:f>
        <x:v>250</x:v>
      </x:c>
      <x:c r="K919" s="16" t="n">
        <x:f>IF(AND(ISNUMBER(F919),ISNUMBER(I919)),F919*I919,"")</x:f>
        <x:v>430</x:v>
      </x:c>
      <x:c r="L919" s="11" t="str">
        <x:v>Купить</x:v>
      </x:c>
      <x:c r="M919" s="11" t="str">
        <x:v>Быстрая замена отказавшего диска.</x:v>
      </x:c>
      <x:c r="N919" s="11" t="str">
        <x:v>Бюджетная оценка на 03.10.2026. Источник подтверждает характеристики, а не цену.</x:v>
      </x:c>
      <x:c r="O919" s="11" t="str">
        <x:f>IF(C919="Опционально","Вне итога",IF(AND(ISNUMBER(F919),ISNUMBER(H919),ISNUMBER(I919),F919&gt;0,H919&gt;=0,I919&gt;=H919),"Цена учтена","Уточнить цену/количество"))</x:f>
        <x:v>Цена учтена</x:v>
      </x:c>
      <x:c r="P919" s="10"/>
      <x:c r="Q919" s="18" t="str">
        <x:v>Бюджетная оценка автора</x:v>
      </x:c>
      <x:c r="R919" s="18" t="str"/>
    </x:row>
    <x:row r="920" ht="44" customHeight="1">
      <x:c r="A920" s="10" t="str">
        <x:v>B4</x:v>
      </x:c>
      <x:c r="B920" s="10" t="str">
        <x:v>B4</x:v>
      </x:c>
      <x:c r="C920" s="11" t="str">
        <x:v>Оборудование</x:v>
      </x:c>
      <x:c r="D920" s="11" t="str">
        <x:v>Рабочее место администратора</x:v>
      </x:c>
      <x:c r="E920" s="11" t="str">
        <x:v>Мини-ПК 16GB RAM, SSD 512GB, Ethernet</x:v>
      </x:c>
      <x:c r="F920" s="14" t="n">
        <x:v>1</x:v>
      </x:c>
      <x:c r="G920" s="3" t="str">
        <x:v>шт</x:v>
      </x:c>
      <x:c r="H920" s="15" t="n">
        <x:v>400</x:v>
      </x:c>
      <x:c r="I920" s="15" t="n">
        <x:v>800</x:v>
      </x:c>
      <x:c r="J920" s="16" t="n">
        <x:f>IF(AND(ISNUMBER(F920),ISNUMBER(H920)),F920*H920,"")</x:f>
        <x:v>400</x:v>
      </x:c>
      <x:c r="K920" s="16" t="n">
        <x:f>IF(AND(ISNUMBER(F920),ISNUMBER(I920)),F920*I920,"")</x:f>
        <x:v>800</x:v>
      </x:c>
      <x:c r="L920" s="11" t="str">
        <x:v>Купить</x:v>
      </x:c>
      <x:c r="M920" s="11" t="str">
        <x:v>Настройка и управление системой. Для Mac можно использовать один узел вместо отдельного ПК.</x:v>
      </x:c>
      <x:c r="N920" s="11" t="str">
        <x:v>Бюджетная оценка на 03.10.2026. Источник подтверждает характеристики, а не цену.</x:v>
      </x:c>
      <x:c r="O920" s="11" t="str">
        <x:f>IF(C920="Опционально","Вне итога",IF(AND(ISNUMBER(F920),ISNUMBER(H920),ISNUMBER(I920),F920&gt;0,H920&gt;=0,I920&gt;=H920),"Цена учтена","Уточнить цену/количество"))</x:f>
        <x:v>Цена учтена</x:v>
      </x:c>
      <x:c r="P920" s="10"/>
      <x:c r="Q920" s="18" t="str">
        <x:v>Бюджетная оценка автора</x:v>
      </x:c>
      <x:c r="R920" s="18" t="str"/>
    </x:row>
    <x:row r="921" ht="44" customHeight="1">
      <x:c r="A921" s="10" t="str">
        <x:v>B4</x:v>
      </x:c>
      <x:c r="B921" s="10" t="str">
        <x:v>B4</x:v>
      </x:c>
      <x:c r="C921" s="11" t="str">
        <x:v>Оборудование</x:v>
      </x:c>
      <x:c r="D921" s="11" t="str">
        <x:v>Монитор</x:v>
      </x:c>
      <x:c r="E921" s="11" t="str">
        <x:v>27 дюймов, HDMI/DisplayPort</x:v>
      </x:c>
      <x:c r="F921" s="14" t="n">
        <x:v>1</x:v>
      </x:c>
      <x:c r="G921" s="3" t="str">
        <x:v>шт</x:v>
      </x:c>
      <x:c r="H921" s="15" t="n">
        <x:v>160</x:v>
      </x:c>
      <x:c r="I921" s="15" t="n">
        <x:v>320</x:v>
      </x:c>
      <x:c r="J921" s="16" t="n">
        <x:f>IF(AND(ISNUMBER(F921),ISNUMBER(H921)),F921*H921,"")</x:f>
        <x:v>160</x:v>
      </x:c>
      <x:c r="K921" s="16" t="n">
        <x:f>IF(AND(ISNUMBER(F921),ISNUMBER(I921)),F921*I921,"")</x:f>
        <x:v>320</x:v>
      </x:c>
      <x:c r="L921" s="11" t="str">
        <x:v>Купить</x:v>
      </x:c>
      <x:c r="M921" s="11" t="str"/>
      <x:c r="N921" s="11" t="str">
        <x:v>Бюджетная оценка на 03.10.2026. Источник подтверждает характеристики, а не цену.</x:v>
      </x:c>
      <x:c r="O921" s="11" t="str">
        <x:f>IF(C921="Опционально","Вне итога",IF(AND(ISNUMBER(F921),ISNUMBER(H921),ISNUMBER(I921),F921&gt;0,H921&gt;=0,I921&gt;=H921),"Цена учтена","Уточнить цену/количество"))</x:f>
        <x:v>Цена учтена</x:v>
      </x:c>
      <x:c r="P921" s="10"/>
      <x:c r="Q921" s="18" t="str">
        <x:v>Бюджетная оценка автора</x:v>
      </x:c>
      <x:c r="R921" s="18" t="str"/>
    </x:row>
    <x:row r="922" ht="44" customHeight="1">
      <x:c r="A922" s="10" t="str">
        <x:v>B4</x:v>
      </x:c>
      <x:c r="B922" s="10" t="str">
        <x:v>B4</x:v>
      </x:c>
      <x:c r="C922" s="11" t="str">
        <x:v>Оборудование</x:v>
      </x:c>
      <x:c r="D922" s="11" t="str">
        <x:v>Клавиатура и мышь</x:v>
      </x:c>
      <x:c r="E922" s="11" t="str">
        <x:v>Проводные USB</x:v>
      </x:c>
      <x:c r="F922" s="14" t="n">
        <x:v>1</x:v>
      </x:c>
      <x:c r="G922" s="3" t="str">
        <x:v>к-т</x:v>
      </x:c>
      <x:c r="H922" s="15" t="n">
        <x:v>30</x:v>
      </x:c>
      <x:c r="I922" s="15" t="n">
        <x:v>70</x:v>
      </x:c>
      <x:c r="J922" s="16" t="n">
        <x:f>IF(AND(ISNUMBER(F922),ISNUMBER(H922)),F922*H922,"")</x:f>
        <x:v>30</x:v>
      </x:c>
      <x:c r="K922" s="16" t="n">
        <x:f>IF(AND(ISNUMBER(F922),ISNUMBER(I922)),F922*I922,"")</x:f>
        <x:v>70</x:v>
      </x:c>
      <x:c r="L922" s="11" t="str">
        <x:v>Купить</x:v>
      </x:c>
      <x:c r="M922" s="11" t="str"/>
      <x:c r="N922" s="11" t="str">
        <x:v>Бюджетная оценка на 03.10.2026. Источник подтверждает характеристики, а не цену.</x:v>
      </x:c>
      <x:c r="O922" s="11" t="str">
        <x:f>IF(C922="Опционально","Вне итога",IF(AND(ISNUMBER(F922),ISNUMBER(H922),ISNUMBER(I922),F922&gt;0,H922&gt;=0,I922&gt;=H922),"Цена учтена","Уточнить цену/количество"))</x:f>
        <x:v>Цена учтена</x:v>
      </x:c>
      <x:c r="P922" s="10"/>
      <x:c r="Q922" s="18" t="str">
        <x:v>Бюджетная оценка автора</x:v>
      </x:c>
      <x:c r="R922" s="18" t="str"/>
    </x:row>
    <x:row r="923" ht="44" customHeight="1">
      <x:c r="A923" s="10" t="str">
        <x:v>B4</x:v>
      </x:c>
      <x:c r="B923" s="10" t="str">
        <x:v>B4</x:v>
      </x:c>
      <x:c r="C923" s="11" t="str">
        <x:v>Оборудование</x:v>
      </x:c>
      <x:c r="D923" s="11" t="str">
        <x:v>Кабель монитора</x:v>
      </x:c>
      <x:c r="E923" s="11" t="str">
        <x:v>HDMI/DisplayPort 2 м, по разъёму компьютера</x:v>
      </x:c>
      <x:c r="F923" s="14" t="n">
        <x:v>1</x:v>
      </x:c>
      <x:c r="G923" s="3" t="str">
        <x:v>шт</x:v>
      </x:c>
      <x:c r="H923" s="15" t="n">
        <x:v>10</x:v>
      </x:c>
      <x:c r="I923" s="15" t="n">
        <x:v>30</x:v>
      </x:c>
      <x:c r="J923" s="16" t="n">
        <x:f>IF(AND(ISNUMBER(F923),ISNUMBER(H923)),F923*H923,"")</x:f>
        <x:v>10</x:v>
      </x:c>
      <x:c r="K923" s="16" t="n">
        <x:f>IF(AND(ISNUMBER(F923),ISNUMBER(I923)),F923*I923,"")</x:f>
        <x:v>30</x:v>
      </x:c>
      <x:c r="L923" s="11" t="str">
        <x:v>Купить</x:v>
      </x:c>
      <x:c r="M923" s="11" t="str"/>
      <x:c r="N923" s="11" t="str">
        <x:v>Бюджетная оценка на 03.10.2026. Источник подтверждает характеристики, а не цену.</x:v>
      </x:c>
      <x:c r="O923" s="11" t="str">
        <x:f>IF(C923="Опционально","Вне итога",IF(AND(ISNUMBER(F923),ISNUMBER(H923),ISNUMBER(I923),F923&gt;0,H923&gt;=0,I923&gt;=H923),"Цена учтена","Уточнить цену/количество"))</x:f>
        <x:v>Цена учтена</x:v>
      </x:c>
      <x:c r="P923" s="10"/>
      <x:c r="Q923" s="18" t="str">
        <x:v>Бюджетная оценка автора</x:v>
      </x:c>
      <x:c r="R923" s="18" t="str"/>
    </x:row>
    <x:row r="924" ht="44" customHeight="1">
      <x:c r="A924" s="10" t="str">
        <x:v>B4</x:v>
      </x:c>
      <x:c r="B924" s="10" t="str">
        <x:v>B4</x:v>
      </x:c>
      <x:c r="C924" s="11" t="str">
        <x:v>Оборудование</x:v>
      </x:c>
      <x:c r="D924" s="11" t="str">
        <x:v>Патч-корды обычной сети</x:v>
      </x:c>
      <x:c r="E924" s="11" t="str">
        <x:v>Cat6A, 2 м, RJ45, заводские</x:v>
      </x:c>
      <x:c r="F924" s="14" t="n">
        <x:v>8</x:v>
      </x:c>
      <x:c r="G924" s="3" t="str">
        <x:v>шт</x:v>
      </x:c>
      <x:c r="H924" s="15" t="n">
        <x:v>8</x:v>
      </x:c>
      <x:c r="I924" s="15" t="n">
        <x:v>20</x:v>
      </x:c>
      <x:c r="J924" s="16" t="n">
        <x:f>IF(AND(ISNUMBER(F924),ISNUMBER(H924)),F924*H924,"")</x:f>
        <x:v>64</x:v>
      </x:c>
      <x:c r="K924" s="16" t="n">
        <x:f>IF(AND(ISNUMBER(F924),ISNUMBER(I924)),F924*I924,"")</x:f>
        <x:v>160</x:v>
      </x:c>
      <x:c r="L924" s="11" t="str">
        <x:v>Купить</x:v>
      </x:c>
      <x:c r="M924" s="11" t="str">
        <x:v>6 рабочих соединений и 2 запасных. Длина 2 м является исходным допущением.</x:v>
      </x:c>
      <x:c r="N924" s="11" t="str">
        <x:v>Бюджетная оценка на 03.10.2026. Источник подтверждает характеристики, а не цену.</x:v>
      </x:c>
      <x:c r="O924" s="11" t="str">
        <x:f>IF(C924="Опционально","Вне итога",IF(AND(ISNUMBER(F924),ISNUMBER(H924),ISNUMBER(I924),F924&gt;0,H924&gt;=0,I924&gt;=H924),"Цена учтена","Уточнить цену/количество"))</x:f>
        <x:v>Цена учтена</x:v>
      </x:c>
      <x:c r="P924" s="10"/>
      <x:c r="Q924" s="18" t="str">
        <x:v>Бюджетная оценка автора</x:v>
      </x:c>
      <x:c r="R924" s="18" t="str"/>
    </x:row>
    <x:row r="925" ht="44" customHeight="1">
      <x:c r="A925" s="10" t="str">
        <x:v>B4</x:v>
      </x:c>
      <x:c r="B925" s="10" t="str">
        <x:v>B4</x:v>
      </x:c>
      <x:c r="C925" s="11" t="str">
        <x:v>Оборудование</x:v>
      </x:c>
      <x:c r="D925" s="11" t="str">
        <x:v>USB-накопители для восстановления</x:v>
      </x:c>
      <x:c r="E925" s="11" t="str">
        <x:v>64GB USB 3.x</x:v>
      </x:c>
      <x:c r="F925" s="14" t="n">
        <x:v>2</x:v>
      </x:c>
      <x:c r="G925" s="3" t="str">
        <x:v>шт</x:v>
      </x:c>
      <x:c r="H925" s="15" t="n">
        <x:v>12</x:v>
      </x:c>
      <x:c r="I925" s="15" t="n">
        <x:v>25</x:v>
      </x:c>
      <x:c r="J925" s="16" t="n">
        <x:f>IF(AND(ISNUMBER(F925),ISNUMBER(H925)),F925*H925,"")</x:f>
        <x:v>24</x:v>
      </x:c>
      <x:c r="K925" s="16" t="n">
        <x:f>IF(AND(ISNUMBER(F925),ISNUMBER(I925)),F925*I925,"")</x:f>
        <x:v>50</x:v>
      </x:c>
      <x:c r="L925" s="11" t="str">
        <x:v>Купить</x:v>
      </x:c>
      <x:c r="M925" s="11" t="str">
        <x:v>Установочный носитель и аварийное восстановление. Не место хранения единственной копии данных.</x:v>
      </x:c>
      <x:c r="N925" s="11" t="str">
        <x:v>Бюджетная оценка на 03.10.2026. Источник подтверждает характеристики, а не цену.</x:v>
      </x:c>
      <x:c r="O925" s="11" t="str">
        <x:f>IF(C925="Опционально","Вне итога",IF(AND(ISNUMBER(F925),ISNUMBER(H925),ISNUMBER(I925),F925&gt;0,H925&gt;=0,I925&gt;=H925),"Цена учтена","Уточнить цену/количество"))</x:f>
        <x:v>Цена учтена</x:v>
      </x:c>
      <x:c r="P925" s="10"/>
      <x:c r="Q925" s="18" t="str">
        <x:v>Бюджетная оценка автора</x:v>
      </x:c>
      <x:c r="R925" s="18" t="str"/>
    </x:row>
    <x:row r="926" ht="44" customHeight="1">
      <x:c r="A926" s="10" t="str">
        <x:v>B4</x:v>
      </x:c>
      <x:c r="B926" s="10" t="str">
        <x:v>B4</x:v>
      </x:c>
      <x:c r="C926" s="11" t="str">
        <x:v>Помещение</x:v>
      </x:c>
      <x:c r="D926" s="11" t="str">
        <x:v>Обследование и проект</x:v>
      </x:c>
      <x:c r="E926" s="11" t="str">
        <x:v>Электрик, специалист по охлаждению, проверка несущей способности пола</x:v>
      </x:c>
      <x:c r="F926" s="14" t="n">
        <x:v>1</x:v>
      </x:c>
      <x:c r="G926" s="3" t="str">
        <x:v>усл</x:v>
      </x:c>
      <x:c r="H926" s="15" t="n">
        <x:v>500</x:v>
      </x:c>
      <x:c r="I926" s="15" t="n">
        <x:v>1500</x:v>
      </x:c>
      <x:c r="J926" s="16" t="n">
        <x:f>IF(AND(ISNUMBER(F926),ISNUMBER(H926)),F926*H926,"")</x:f>
        <x:v>500</x:v>
      </x:c>
      <x:c r="K926" s="16" t="n">
        <x:f>IF(AND(ISNUMBER(F926),ISNUMBER(I926)),F926*I926,"")</x:f>
        <x:v>1500</x:v>
      </x:c>
      <x:c r="L926" s="11" t="str">
        <x:v>Купить</x:v>
      </x:c>
      <x:c r="M926" s="11" t="str">
        <x:v>Уточнить вводную мощность, трассы, дверные проёмы, этаж, шум и наружный блок. До закупки кабеля и защиты.</x:v>
      </x:c>
      <x:c r="N926" s="11" t="str">
        <x:v>Бюджетная оценка на 03.10.2026. Источник подтверждает характеристики, а не цену.</x:v>
      </x:c>
      <x:c r="O926" s="11" t="str">
        <x:f>IF(C926="Опционально","Вне итога",IF(AND(ISNUMBER(F926),ISNUMBER(H926),ISNUMBER(I926),F926&gt;0,H926&gt;=0,I926&gt;=H926),"Цена учтена","Уточнить цену/количество"))</x:f>
        <x:v>Цена учтена</x:v>
      </x:c>
      <x:c r="P926" s="10"/>
      <x:c r="Q926" s="18" t="str">
        <x:v>Бюджетная оценка автора</x:v>
      </x:c>
      <x:c r="R926" s="18" t="str"/>
    </x:row>
    <x:row r="927" ht="44" customHeight="1">
      <x:c r="A927" s="10" t="str">
        <x:v>B4</x:v>
      </x:c>
      <x:c r="B927" s="10" t="str">
        <x:v>B4</x:v>
      </x:c>
      <x:c r="C927" s="11" t="str">
        <x:v>Помещение</x:v>
      </x:c>
      <x:c r="D927" s="11" t="str">
        <x:v>Подготовка поверхностей</x:v>
      </x:c>
      <x:c r="E927" s="11" t="str">
        <x:v>Обеспыливание, герметизация щелей, ремонт покрытия существующей комнаты</x:v>
      </x:c>
      <x:c r="F927" s="14" t="n">
        <x:v>12</x:v>
      </x:c>
      <x:c r="G927" s="3" t="str">
        <x:v>м²</x:v>
      </x:c>
      <x:c r="H927" s="15" t="n">
        <x:v>30</x:v>
      </x:c>
      <x:c r="I927" s="15" t="n">
        <x:v>80</x:v>
      </x:c>
      <x:c r="J927" s="16" t="n">
        <x:f>IF(AND(ISNUMBER(F927),ISNUMBER(H927)),F927*H927,"")</x:f>
        <x:v>360</x:v>
      </x:c>
      <x:c r="K927" s="16" t="n">
        <x:f>IF(AND(ISNUMBER(F927),ISNUMBER(I927)),F927*I927,"")</x:f>
        <x:v>960</x:v>
      </x:c>
      <x:c r="L927" s="11" t="str">
        <x:v>Купить</x:v>
      </x:c>
      <x:c r="M927" s="11" t="str">
        <x:v>Исходно помещение с готовыми стенами и крышей. Строительство здания не рассчитано.</x:v>
      </x:c>
      <x:c r="N927" s="11" t="str">
        <x:v>Бюджетная оценка на 03.10.2026. Источник подтверждает характеристики, а не цену.</x:v>
      </x:c>
      <x:c r="O927" s="11" t="str">
        <x:f>IF(C927="Опционально","Вне итога",IF(AND(ISNUMBER(F927),ISNUMBER(H927),ISNUMBER(I927),F927&gt;0,H927&gt;=0,I927&gt;=H927),"Цена учтена","Уточнить цену/количество"))</x:f>
        <x:v>Цена учтена</x:v>
      </x:c>
      <x:c r="P927" s="10"/>
      <x:c r="Q927" s="18" t="str">
        <x:v>Бюджетная оценка автора</x:v>
      </x:c>
      <x:c r="R927" s="18" t="str"/>
    </x:row>
    <x:row r="928" ht="44" customHeight="1">
      <x:c r="A928" s="10" t="str">
        <x:v>B4</x:v>
      </x:c>
      <x:c r="B928" s="10" t="str">
        <x:v>B4</x:v>
      </x:c>
      <x:c r="C928" s="11" t="str">
        <x:v>Помещение</x:v>
      </x:c>
      <x:c r="D928" s="11" t="str">
        <x:v>Усиление пола и перемещение тяжёлого оборудования</x:v>
      </x:c>
      <x:c r="E928" s="11" t="str">
        <x:v>Работы по результатам обследования, бюджетный резерв</x:v>
      </x:c>
      <x:c r="F928" s="14" t="n">
        <x:v>1</x:v>
      </x:c>
      <x:c r="G928" s="3" t="str">
        <x:v>резерв</x:v>
      </x:c>
      <x:c r="H928" s="15" t="n">
        <x:v>0</x:v>
      </x:c>
      <x:c r="I928" s="15" t="n">
        <x:v>2000</x:v>
      </x:c>
      <x:c r="J928" s="16" t="n">
        <x:f>IF(AND(ISNUMBER(F928),ISNUMBER(H928)),F928*H928,"")</x:f>
        <x:v>0</x:v>
      </x:c>
      <x:c r="K928" s="16" t="n">
        <x:f>IF(AND(ISNUMBER(F928),ISNUMBER(I928)),F928*I928,"")</x:f>
        <x:v>2000</x:v>
      </x:c>
      <x:c r="L928" s="11" t="str">
        <x:v>Резерв</x:v>
      </x:c>
      <x:c r="M928" s="11" t="str">
        <x:v>Может не понадобиться. Для тяжёлых стоек нагрузку подтверждает инженер, цену даёт подрядчик.</x:v>
      </x:c>
      <x:c r="N928" s="11" t="str">
        <x:v>Бюджетная оценка на 03.10.2026. Источник подтверждает характеристики, а не цену.</x:v>
      </x:c>
      <x:c r="O928" s="11" t="str">
        <x:f>IF(C928="Опционально","Вне итога",IF(AND(ISNUMBER(F928),ISNUMBER(H928),ISNUMBER(I928),F928&gt;0,H928&gt;=0,I928&gt;=H928),"Цена учтена","Уточнить цену/количество"))</x:f>
        <x:v>Цена учтена</x:v>
      </x:c>
      <x:c r="P928" s="10"/>
      <x:c r="Q928" s="18" t="str">
        <x:v>Бюджетная оценка автора</x:v>
      </x:c>
      <x:c r="R928" s="18" t="str"/>
    </x:row>
    <x:row r="929" ht="44" customHeight="1">
      <x:c r="A929" s="10" t="str">
        <x:v>B4</x:v>
      </x:c>
      <x:c r="B929" s="10" t="str">
        <x:v>B4</x:v>
      </x:c>
      <x:c r="C929" s="11" t="str">
        <x:v>Помещение</x:v>
      </x:c>
      <x:c r="D929" s="11" t="str">
        <x:v>Размещение компьютеров</x:v>
      </x:c>
      <x:c r="E929" s="11" t="str">
        <x:v>Стол/стойка с открытым доступом воздуха, нагрузка по массе устройств</x:v>
      </x:c>
      <x:c r="F929" s="14" t="n">
        <x:v>1</x:v>
      </x:c>
      <x:c r="G929" s="3" t="str">
        <x:v>к-т</x:v>
      </x:c>
      <x:c r="H929" s="15" t="n">
        <x:v>250</x:v>
      </x:c>
      <x:c r="I929" s="15" t="n">
        <x:v>800</x:v>
      </x:c>
      <x:c r="J929" s="16" t="n">
        <x:f>IF(AND(ISNUMBER(F929),ISNUMBER(H929)),F929*H929,"")</x:f>
        <x:v>250</x:v>
      </x:c>
      <x:c r="K929" s="16" t="n">
        <x:f>IF(AND(ISNUMBER(F929),ISNUMBER(I929)),F929*I929,"")</x:f>
        <x:v>800</x:v>
      </x:c>
      <x:c r="L929" s="11" t="str">
        <x:v>Купить</x:v>
      </x:c>
      <x:c r="M929" s="11" t="str">
        <x:v>Не закрывать Mac/Spark в шкаф без принудительной вентиляции.</x:v>
      </x:c>
      <x:c r="N929" s="11" t="str">
        <x:v>Бюджетная оценка на 03.10.2026. Источник подтверждает характеристики, а не цену.</x:v>
      </x:c>
      <x:c r="O929" s="11" t="str">
        <x:f>IF(C929="Опционально","Вне итога",IF(AND(ISNUMBER(F929),ISNUMBER(H929),ISNUMBER(I929),F929&gt;0,H929&gt;=0,I929&gt;=H929),"Цена учтена","Уточнить цену/количество"))</x:f>
        <x:v>Цена учтена</x:v>
      </x:c>
      <x:c r="P929" s="10"/>
      <x:c r="Q929" s="18" t="str">
        <x:v>Бюджетная оценка автора</x:v>
      </x:c>
      <x:c r="R929" s="18" t="str"/>
    </x:row>
    <x:row r="930" ht="61" customHeight="1">
      <x:c r="A930" s="10" t="str">
        <x:v>B4</x:v>
      </x:c>
      <x:c r="B930" s="10" t="str">
        <x:v>B4</x:v>
      </x:c>
      <x:c r="C930" s="11" t="str">
        <x:v>Помещение</x:v>
      </x:c>
      <x:c r="D930" s="11" t="str">
        <x:v>Источник бесперебойного питания</x:v>
      </x:c>
      <x:c r="E930" s="11" t="str">
        <x:v>Онлайн ИБП 3kVA. Активная мощность ≥1.25kW</x:v>
      </x:c>
      <x:c r="F930" s="14" t="n">
        <x:v>1</x:v>
      </x:c>
      <x:c r="G930" s="3" t="str">
        <x:v>шт</x:v>
      </x:c>
      <x:c r="H930" s="15" t="n">
        <x:v>1400</x:v>
      </x:c>
      <x:c r="I930" s="15" t="n">
        <x:v>2800</x:v>
      </x:c>
      <x:c r="J930" s="16" t="n">
        <x:f>IF(AND(ISNUMBER(F930),ISNUMBER(H930)),F930*H930,"")</x:f>
        <x:v>1400</x:v>
      </x:c>
      <x:c r="K930" s="16" t="n">
        <x:f>IF(AND(ISNUMBER(F930),ISNUMBER(I930)),F930*I930,"")</x:f>
        <x:v>2800</x:v>
      </x:c>
      <x:c r="L930" s="11" t="str">
        <x:v>Купить</x:v>
      </x:c>
      <x:c r="M930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930" s="11" t="str">
        <x:v>Бюджетная оценка на 03.10.2026. Источник подтверждает характеристики, а не цену.</x:v>
      </x:c>
      <x:c r="O930" s="11" t="str">
        <x:f>IF(C930="Опционально","Вне итога",IF(AND(ISNUMBER(F930),ISNUMBER(H930),ISNUMBER(I930),F930&gt;0,H930&gt;=0,I930&gt;=H930),"Цена учтена","Уточнить цену/количество"))</x:f>
        <x:v>Цена учтена</x:v>
      </x:c>
      <x:c r="P930" s="10"/>
      <x:c r="Q930" s="18" t="str">
        <x:v>Бюджетная оценка автора</x:v>
      </x:c>
      <x:c r="R930" s="18" t="str"/>
    </x:row>
    <x:row r="931" ht="61" customHeight="1">
      <x:c r="A931" s="10" t="str">
        <x:v>B4</x:v>
      </x:c>
      <x:c r="B931" s="10" t="str">
        <x:v>B4</x:v>
      </x:c>
      <x:c r="C931" s="11" t="str">
        <x:v>Помещение</x:v>
      </x:c>
      <x:c r="D931" s="11" t="str">
        <x:v>Батареи и шкаф батарей</x:v>
      </x:c>
      <x:c r="E931" s="11" t="str">
        <x:v>Внешний комплект, 5–10 минут при нагрузке 1kW</x:v>
      </x:c>
      <x:c r="F931" s="14" t="n">
        <x:v>1</x:v>
      </x:c>
      <x:c r="G931" s="3" t="str">
        <x:v>к-т</x:v>
      </x:c>
      <x:c r="H931" s="15" t="n">
        <x:v>400</x:v>
      </x:c>
      <x:c r="I931" s="15" t="n">
        <x:v>1000</x:v>
      </x:c>
      <x:c r="J931" s="16" t="n">
        <x:f>IF(AND(ISNUMBER(F931),ISNUMBER(H931)),F931*H931,"")</x:f>
        <x:v>400</x:v>
      </x:c>
      <x:c r="K931" s="16" t="n">
        <x:f>IF(AND(ISNUMBER(F931),ISNUMBER(I931)),F931*I931,"")</x:f>
        <x:v>1000</x:v>
      </x:c>
      <x:c r="L931" s="11" t="str">
        <x:v>Купить</x:v>
      </x:c>
      <x:c r="M931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931" s="11" t="str">
        <x:v>Бюджетная оценка на 03.10.2026. Источник подтверждает характеристики, а не цену.</x:v>
      </x:c>
      <x:c r="O931" s="11" t="str">
        <x:f>IF(C931="Опционально","Вне итога",IF(AND(ISNUMBER(F931),ISNUMBER(H931),ISNUMBER(I931),F931&gt;0,H931&gt;=0,I931&gt;=H931),"Цена учтена","Уточнить цену/количество"))</x:f>
        <x:v>Цена учтена</x:v>
      </x:c>
      <x:c r="P931" s="10"/>
      <x:c r="Q931" s="18" t="str">
        <x:v>Бюджетная оценка автора</x:v>
      </x:c>
      <x:c r="R931" s="18" t="str"/>
    </x:row>
    <x:row r="932" ht="44" customHeight="1">
      <x:c r="A932" s="10" t="str">
        <x:v>B4</x:v>
      </x:c>
      <x:c r="B932" s="10" t="str">
        <x:v>B4</x:v>
      </x:c>
      <x:c r="C932" s="11" t="str">
        <x:v>Помещение</x:v>
      </x:c>
      <x:c r="D932" s="11" t="str">
        <x:v>Сервисный обход ИБП</x:v>
      </x:c>
      <x:c r="E932" s="11" t="str">
        <x:v>Внешний maintenance bypass и кабели подключения</x:v>
      </x:c>
      <x:c r="F932" s="14" t="n">
        <x:v>1</x:v>
      </x:c>
      <x:c r="G932" s="3" t="str">
        <x:v>к-т</x:v>
      </x:c>
      <x:c r="H932" s="15" t="n">
        <x:v>200</x:v>
      </x:c>
      <x:c r="I932" s="15" t="n">
        <x:v>600</x:v>
      </x:c>
      <x:c r="J932" s="16" t="n">
        <x:f>IF(AND(ISNUMBER(F932),ISNUMBER(H932)),F932*H932,"")</x:f>
        <x:v>200</x:v>
      </x:c>
      <x:c r="K932" s="16" t="n">
        <x:f>IF(AND(ISNUMBER(F932),ISNUMBER(I932)),F932*I932,"")</x:f>
        <x:v>600</x:v>
      </x:c>
      <x:c r="L932" s="11" t="str">
        <x:v>Купить</x:v>
      </x:c>
      <x:c r="M932" s="11" t="str">
        <x:v>Позволяет обслуживать ИБП. Тип подключения согласует электрик.</x:v>
      </x:c>
      <x:c r="N932" s="11" t="str">
        <x:v>Бюджетная оценка на 03.10.2026. Источник подтверждает характеристики, а не цену.</x:v>
      </x:c>
      <x:c r="O932" s="11" t="str">
        <x:f>IF(C932="Опционально","Вне итога",IF(AND(ISNUMBER(F932),ISNUMBER(H932),ISNUMBER(I932),F932&gt;0,H932&gt;=0,I932&gt;=H932),"Цена учтена","Уточнить цену/количество"))</x:f>
        <x:v>Цена учтена</x:v>
      </x:c>
      <x:c r="P932" s="10"/>
      <x:c r="Q932" s="18" t="str">
        <x:v>Бюджетная оценка автора</x:v>
      </x:c>
      <x:c r="R932" s="18" t="str"/>
    </x:row>
    <x:row r="933" ht="44" customHeight="1">
      <x:c r="A933" s="10" t="str">
        <x:v>B4</x:v>
      </x:c>
      <x:c r="B933" s="10" t="str">
        <x:v>B4</x:v>
      </x:c>
      <x:c r="C933" s="11" t="str">
        <x:v>Помещение</x:v>
      </x:c>
      <x:c r="D933" s="11" t="str">
        <x:v>Розетки для IT-оборудования</x:v>
      </x:c>
      <x:c r="E933" s="11" t="str">
        <x:v>Промышленные блоки/розетки с защитой по проекту</x:v>
      </x:c>
      <x:c r="F933" s="14" t="n">
        <x:v>2</x:v>
      </x:c>
      <x:c r="G933" s="3" t="str">
        <x:v>к-т</x:v>
      </x:c>
      <x:c r="H933" s="15" t="n">
        <x:v>35</x:v>
      </x:c>
      <x:c r="I933" s="15" t="n">
        <x:v>100</x:v>
      </x:c>
      <x:c r="J933" s="16" t="n">
        <x:f>IF(AND(ISNUMBER(F933),ISNUMBER(H933)),F933*H933,"")</x:f>
        <x:v>70</x:v>
      </x:c>
      <x:c r="K933" s="16" t="n">
        <x:f>IF(AND(ISNUMBER(F933),ISNUMBER(I933)),F933*I933,"")</x:f>
        <x:v>200</x:v>
      </x:c>
      <x:c r="L933" s="11" t="str">
        <x:v>Купить</x:v>
      </x:c>
      <x:c r="M933" s="11" t="str">
        <x:v>Обычный бытовой удлинитель не заменяет линию требуемой мощности.</x:v>
      </x:c>
      <x:c r="N933" s="11" t="str">
        <x:v>Бюджетная оценка на 03.10.2026. Источник подтверждает характеристики, а не цену.</x:v>
      </x:c>
      <x:c r="O933" s="11" t="str">
        <x:f>IF(C933="Опционально","Вне итога",IF(AND(ISNUMBER(F933),ISNUMBER(H933),ISNUMBER(I933),F933&gt;0,H933&gt;=0,I933&gt;=H933),"Цена учтена","Уточнить цену/количество"))</x:f>
        <x:v>Цена учтена</x:v>
      </x:c>
      <x:c r="P933" s="10"/>
      <x:c r="Q933" s="18" t="str">
        <x:v>Бюджетная оценка автора</x:v>
      </x:c>
      <x:c r="R933" s="18" t="str"/>
    </x:row>
    <x:row r="934" ht="44" customHeight="1">
      <x:c r="A934" s="10" t="str">
        <x:v>B4</x:v>
      </x:c>
      <x:c r="B934" s="10" t="str">
        <x:v>B4</x:v>
      </x:c>
      <x:c r="C934" s="11" t="str">
        <x:v>Помещение</x:v>
      </x:c>
      <x:c r="D934" s="11" t="str">
        <x:v>Электрощит помещения</x:v>
      </x:c>
      <x:c r="E934" s="11" t="str">
        <x:v>Вводной выключатель, отдельные линии IT и охлаждения, УЗИП, учёт, защитные устройства</x:v>
      </x:c>
      <x:c r="F934" s="14" t="n">
        <x:v>1</x:v>
      </x:c>
      <x:c r="G934" s="3" t="str">
        <x:v>к-т</x:v>
      </x:c>
      <x:c r="H934" s="15" t="n">
        <x:v>500</x:v>
      </x:c>
      <x:c r="I934" s="15" t="n">
        <x:v>1500</x:v>
      </x:c>
      <x:c r="J934" s="16" t="n">
        <x:f>IF(AND(ISNUMBER(F934),ISNUMBER(H934)),F934*H934,"")</x:f>
        <x:v>500</x:v>
      </x:c>
      <x:c r="K934" s="16" t="n">
        <x:f>IF(AND(ISNUMBER(F934),ISNUMBER(I934)),F934*I934,"")</x:f>
        <x:v>1500</x:v>
      </x:c>
      <x:c r="L934" s="11" t="str">
        <x:v>Купить</x:v>
      </x:c>
      <x:c r="M934" s="11" t="str">
        <x:v>Номиналы, селективность, УЗО и сечения определяются проектом. В цену включена комплектация щита.</x:v>
      </x:c>
      <x:c r="N934" s="11" t="str">
        <x:v>Бюджетная оценка на 03.10.2026. Источник подтверждает характеристики, а не цену.</x:v>
      </x:c>
      <x:c r="O934" s="11" t="str">
        <x:f>IF(C934="Опционально","Вне итога",IF(AND(ISNUMBER(F934),ISNUMBER(H934),ISNUMBER(I934),F934&gt;0,H934&gt;=0,I934&gt;=H934),"Цена учтена","Уточнить цену/количество"))</x:f>
        <x:v>Цена учтена</x:v>
      </x:c>
      <x:c r="P934" s="10"/>
      <x:c r="Q934" s="18" t="str">
        <x:v>Бюджетная оценка автора</x:v>
      </x:c>
      <x:c r="R934" s="18" t="str"/>
    </x:row>
    <x:row r="935" ht="44" customHeight="1">
      <x:c r="A935" s="10" t="str">
        <x:v>B4</x:v>
      </x:c>
      <x:c r="B935" s="10" t="str">
        <x:v>B4</x:v>
      </x:c>
      <x:c r="C935" s="11" t="str">
        <x:v>Помещение</x:v>
      </x:c>
      <x:c r="D935" s="11" t="str">
        <x:v>Силовой кабель и прокладка до комнаты</x:v>
      </x:c>
      <x:c r="E935" s="11" t="str">
        <x:v>Кабель, лоток, вводы и крепления. Сечение по расчёту</x:v>
      </x:c>
      <x:c r="F935" s="14" t="n">
        <x:v>30</x:v>
      </x:c>
      <x:c r="G935" s="3" t="str">
        <x:v>м</x:v>
      </x:c>
      <x:c r="H935" s="15" t="n">
        <x:v>15</x:v>
      </x:c>
      <x:c r="I935" s="15" t="n">
        <x:v>35</x:v>
      </x:c>
      <x:c r="J935" s="16" t="n">
        <x:f>IF(AND(ISNUMBER(F935),ISNUMBER(H935)),F935*H935,"")</x:f>
        <x:v>450</x:v>
      </x:c>
      <x:c r="K935" s="16" t="n">
        <x:f>IF(AND(ISNUMBER(F935),ISNUMBER(I935)),F935*I935,"")</x:f>
        <x:v>1050</x:v>
      </x:c>
      <x:c r="L935" s="11" t="str">
        <x:v>Купить</x:v>
      </x:c>
      <x:c r="M935" s="11" t="str">
        <x:v>Исходная трасса 30 м. Меняется после обмера. Не является готовым выбором сечения кабеля.</x:v>
      </x:c>
      <x:c r="N935" s="11" t="str">
        <x:v>Бюджетная оценка на 03.10.2026. Источник подтверждает характеристики, а не цену.</x:v>
      </x:c>
      <x:c r="O935" s="11" t="str">
        <x:f>IF(C935="Опционально","Вне итога",IF(AND(ISNUMBER(F935),ISNUMBER(H935),ISNUMBER(I935),F935&gt;0,H935&gt;=0,I935&gt;=H935),"Цена учтена","Уточнить цену/количество"))</x:f>
        <x:v>Цена учтена</x:v>
      </x:c>
      <x:c r="P935" s="10"/>
      <x:c r="Q935" s="18" t="str">
        <x:v>Бюджетная оценка автора</x:v>
      </x:c>
      <x:c r="R935" s="18" t="str"/>
    </x:row>
    <x:row r="936" ht="44" customHeight="1">
      <x:c r="A936" s="10" t="str">
        <x:v>B4</x:v>
      </x:c>
      <x:c r="B936" s="10" t="str">
        <x:v>B4</x:v>
      </x:c>
      <x:c r="C936" s="11" t="str">
        <x:v>Помещение</x:v>
      </x:c>
      <x:c r="D936" s="11" t="str">
        <x:v>Внутренние силовые линии</x:v>
      </x:c>
      <x:c r="E936" s="11" t="str">
        <x:v>Кабели от щита до ИБП/PDU и оборудования охлаждения</x:v>
      </x:c>
      <x:c r="F936" s="14" t="n">
        <x:v>15</x:v>
      </x:c>
      <x:c r="G936" s="3" t="str">
        <x:v>м</x:v>
      </x:c>
      <x:c r="H936" s="15" t="n">
        <x:v>12</x:v>
      </x:c>
      <x:c r="I936" s="15" t="n">
        <x:v>30</x:v>
      </x:c>
      <x:c r="J936" s="16" t="n">
        <x:f>IF(AND(ISNUMBER(F936),ISNUMBER(H936)),F936*H936,"")</x:f>
        <x:v>180</x:v>
      </x:c>
      <x:c r="K936" s="16" t="n">
        <x:f>IF(AND(ISNUMBER(F936),ISNUMBER(I936)),F936*I936,"")</x:f>
        <x:v>450</x:v>
      </x:c>
      <x:c r="L936" s="11" t="str">
        <x:v>Купить</x:v>
      </x:c>
      <x:c r="M936" s="11" t="str">
        <x:v>Исходные длины. Наконечники, разъёмы и крепёж учтены в строке расходников.</x:v>
      </x:c>
      <x:c r="N936" s="11" t="str">
        <x:v>Бюджетная оценка на 03.10.2026. Источник подтверждает характеристики, а не цену.</x:v>
      </x:c>
      <x:c r="O936" s="11" t="str">
        <x:f>IF(C936="Опционально","Вне итога",IF(AND(ISNUMBER(F936),ISNUMBER(H936),ISNUMBER(I936),F936&gt;0,H936&gt;=0,I936&gt;=H936),"Цена учтена","Уточнить цену/количество"))</x:f>
        <x:v>Цена учтена</x:v>
      </x:c>
      <x:c r="P936" s="10"/>
      <x:c r="Q936" s="18" t="str">
        <x:v>Бюджетная оценка автора</x:v>
      </x:c>
      <x:c r="R936" s="18" t="str"/>
    </x:row>
    <x:row r="937" ht="61" customHeight="1">
      <x:c r="A937" s="10" t="str">
        <x:v>B4</x:v>
      </x:c>
      <x:c r="B937" s="10" t="str">
        <x:v>B4</x:v>
      </x:c>
      <x:c r="C937" s="11" t="str">
        <x:v>Помещение</x:v>
      </x:c>
      <x:c r="D937" s="11" t="str">
        <x:v>Резерв на увеличение доступной мощности</x:v>
      </x:c>
      <x:c r="E937" s="11" t="str">
        <x:v>Техническое присоединение/изменение ввода, если существующей мощности не хватает</x:v>
      </x:c>
      <x:c r="F937" s="14" t="n">
        <x:v>1</x:v>
      </x:c>
      <x:c r="G937" s="3" t="str">
        <x:v>резерв</x:v>
      </x:c>
      <x:c r="H937" s="15" t="n">
        <x:v>0</x:v>
      </x:c>
      <x:c r="I937" s="15" t="n">
        <x:v>5000</x:v>
      </x:c>
      <x:c r="J937" s="16" t="n">
        <x:f>IF(AND(ISNUMBER(F937),ISNUMBER(H937)),F937*H937,"")</x:f>
        <x:v>0</x:v>
      </x:c>
      <x:c r="K937" s="16" t="n">
        <x:f>IF(AND(ISNUMBER(F937),ISNUMBER(I937)),F937*I937,"")</x:f>
        <x:v>5000</x:v>
      </x:c>
      <x:c r="L937" s="11" t="str">
        <x:v>Резерв</x:v>
      </x:c>
      <x:c r="M937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937" s="11" t="str">
        <x:v>Бюджетная оценка на 03.10.2026. Источник подтверждает характеристики, а не цену.</x:v>
      </x:c>
      <x:c r="O937" s="11" t="str">
        <x:f>IF(C937="Опционально","Вне итога",IF(AND(ISNUMBER(F937),ISNUMBER(H937),ISNUMBER(I937),F937&gt;0,H937&gt;=0,I937&gt;=H937),"Цена учтена","Уточнить цену/количество"))</x:f>
        <x:v>Цена учтена</x:v>
      </x:c>
      <x:c r="P937" s="10"/>
      <x:c r="Q937" s="18" t="str">
        <x:v>Бюджетная оценка автора</x:v>
      </x:c>
      <x:c r="R937" s="18" t="str"/>
    </x:row>
    <x:row r="938" ht="61" customHeight="1">
      <x:c r="A938" s="10" t="str">
        <x:v>B4</x:v>
      </x:c>
      <x:c r="B938" s="10" t="str">
        <x:v>B4</x:v>
      </x:c>
      <x:c r="C938" s="11" t="str">
        <x:v>Помещение</x:v>
      </x:c>
      <x:c r="D938" s="11" t="str">
        <x:v>Постоянное охлаждение комнаты</x:v>
      </x:c>
      <x:c r="E938" s="11" t="str">
        <x:v>1 установка(и), суммарно ≥2kW холода. Работа 24/7</x:v>
      </x:c>
      <x:c r="F938" s="14" t="n">
        <x:v>1</x:v>
      </x:c>
      <x:c r="G938" s="3" t="str">
        <x:v>шт</x:v>
      </x:c>
      <x:c r="H938" s="15" t="n">
        <x:v>700</x:v>
      </x:c>
      <x:c r="I938" s="15" t="n">
        <x:v>1700</x:v>
      </x:c>
      <x:c r="J938" s="16" t="n">
        <x:f>IF(AND(ISNUMBER(F938),ISNUMBER(H938)),F938*H938,"")</x:f>
        <x:v>700</x:v>
      </x:c>
      <x:c r="K938" s="16" t="n">
        <x:f>IF(AND(ISNUMBER(F938),ISNUMBER(I938)),F938*I938,"")</x:f>
        <x:v>1700</x:v>
      </x:c>
      <x:c r="L938" s="11" t="str">
        <x:v>Купить</x:v>
      </x:c>
      <x:c r="M938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938" s="11" t="str">
        <x:v>Бюджетная оценка на 03.10.2026. Источник подтверждает характеристики, а не цену.</x:v>
      </x:c>
      <x:c r="O938" s="11" t="str">
        <x:f>IF(C938="Опционально","Вне итога",IF(AND(ISNUMBER(F938),ISNUMBER(H938),ISNUMBER(I938),F938&gt;0,H938&gt;=0,I938&gt;=H938),"Цена учтена","Уточнить цену/количество"))</x:f>
        <x:v>Цена учтена</x:v>
      </x:c>
      <x:c r="P938" s="10"/>
      <x:c r="Q938" s="18" t="str">
        <x:v>Бюджетная оценка автора</x:v>
      </x:c>
      <x:c r="R938" s="18" t="str"/>
    </x:row>
    <x:row r="939" ht="44" customHeight="1">
      <x:c r="A939" s="10" t="str">
        <x:v>B4</x:v>
      </x:c>
      <x:c r="B939" s="10" t="str">
        <x:v>B4</x:v>
      </x:c>
      <x:c r="C939" s="11" t="str">
        <x:v>Помещение</x:v>
      </x:c>
      <x:c r="D939" s="11" t="str">
        <x:v>Трассы охлаждения и дренаж</x:v>
      </x:c>
      <x:c r="E939" s="11" t="str">
        <x:v>Подача/обратка или фреон, теплоизоляция, отвод конденсата, кронштейны</x:v>
      </x:c>
      <x:c r="F939" s="14" t="n">
        <x:v>20</x:v>
      </x:c>
      <x:c r="G939" s="3" t="str">
        <x:v>м</x:v>
      </x:c>
      <x:c r="H939" s="15" t="n">
        <x:v>25</x:v>
      </x:c>
      <x:c r="I939" s="15" t="n">
        <x:v>65</x:v>
      </x:c>
      <x:c r="J939" s="16" t="n">
        <x:f>IF(AND(ISNUMBER(F939),ISNUMBER(H939)),F939*H939,"")</x:f>
        <x:v>500</x:v>
      </x:c>
      <x:c r="K939" s="16" t="n">
        <x:f>IF(AND(ISNUMBER(F939),ISNUMBER(I939)),F939*I939,"")</x:f>
        <x:v>1300</x:v>
      </x:c>
      <x:c r="L939" s="11" t="str">
        <x:v>Купить</x:v>
      </x:c>
      <x:c r="M939" s="11" t="str">
        <x:v>20 м на установку как исходная длина. Проверить допустимую длину и перепад высот.</x:v>
      </x:c>
      <x:c r="N939" s="11" t="str">
        <x:v>Бюджетная оценка на 03.10.2026. Источник подтверждает характеристики, а не цену.</x:v>
      </x:c>
      <x:c r="O939" s="11" t="str">
        <x:f>IF(C939="Опционально","Вне итога",IF(AND(ISNUMBER(F939),ISNUMBER(H939),ISNUMBER(I939),F939&gt;0,H939&gt;=0,I939&gt;=H939),"Цена учтена","Уточнить цену/количество"))</x:f>
        <x:v>Цена учтена</x:v>
      </x:c>
      <x:c r="P939" s="10"/>
      <x:c r="Q939" s="18" t="str">
        <x:v>Бюджетная оценка автора</x:v>
      </x:c>
      <x:c r="R939" s="18" t="str"/>
    </x:row>
    <x:row r="940" ht="44" customHeight="1">
      <x:c r="A940" s="10" t="str">
        <x:v>B4</x:v>
      </x:c>
      <x:c r="B940" s="10" t="str">
        <x:v>B4</x:v>
      </x:c>
      <x:c r="C940" s="11" t="str">
        <x:v>Помещение</x:v>
      </x:c>
      <x:c r="D940" s="11" t="str">
        <x:v>Монтаж и настройка охлаждения</x:v>
      </x:c>
      <x:c r="E940" s="11" t="str">
        <x:v>Установка наружных блоков, вакуумирование/заправка, настройка 24/7</x:v>
      </x:c>
      <x:c r="F940" s="14" t="n">
        <x:v>1</x:v>
      </x:c>
      <x:c r="G940" s="3" t="str">
        <x:v>усл</x:v>
      </x:c>
      <x:c r="H940" s="15" t="n">
        <x:v>600</x:v>
      </x:c>
      <x:c r="I940" s="15" t="n">
        <x:v>1800</x:v>
      </x:c>
      <x:c r="J940" s="16" t="n">
        <x:f>IF(AND(ISNUMBER(F940),ISNUMBER(H940)),F940*H940,"")</x:f>
        <x:v>600</x:v>
      </x:c>
      <x:c r="K940" s="16" t="n">
        <x:f>IF(AND(ISNUMBER(F940),ISNUMBER(I940)),F940*I940,"")</x:f>
        <x:v>1800</x:v>
      </x:c>
      <x:c r="L940" s="11" t="str">
        <x:v>Купить</x:v>
      </x:c>
      <x:c r="M940" s="11" t="str"/>
      <x:c r="N940" s="11" t="str">
        <x:v>Бюджетная оценка на 03.10.2026. Источник подтверждает характеристики, а не цену.</x:v>
      </x:c>
      <x:c r="O940" s="11" t="str">
        <x:f>IF(C940="Опционально","Вне итога",IF(AND(ISNUMBER(F940),ISNUMBER(H940),ISNUMBER(I940),F940&gt;0,H940&gt;=0,I940&gt;=H940),"Цена учтена","Уточнить цену/количество"))</x:f>
        <x:v>Цена учтена</x:v>
      </x:c>
      <x:c r="P940" s="10"/>
      <x:c r="Q940" s="18" t="str">
        <x:v>Бюджетная оценка автора</x:v>
      </x:c>
      <x:c r="R940" s="18" t="str"/>
    </x:row>
    <x:row r="941" ht="44" customHeight="1">
      <x:c r="A941" s="10" t="str">
        <x:v>B4</x:v>
      </x:c>
      <x:c r="B941" s="10" t="str">
        <x:v>B4</x:v>
      </x:c>
      <x:c r="C941" s="11" t="str">
        <x:v>Помещение</x:v>
      </x:c>
      <x:c r="D941" s="11" t="str">
        <x:v>Вентиляция и уплотнение вводов</x:v>
      </x:c>
      <x:c r="E941" s="11" t="str">
        <x:v>Регулируемая вентиляция, решётки/фильтры, герметизация проходок</x:v>
      </x:c>
      <x:c r="F941" s="14" t="n">
        <x:v>1</x:v>
      </x:c>
      <x:c r="G941" s="3" t="str">
        <x:v>к-т</x:v>
      </x:c>
      <x:c r="H941" s="15" t="n">
        <x:v>250</x:v>
      </x:c>
      <x:c r="I941" s="15" t="n">
        <x:v>800</x:v>
      </x:c>
      <x:c r="J941" s="16" t="n">
        <x:f>IF(AND(ISNUMBER(F941),ISNUMBER(H941)),F941*H941,"")</x:f>
        <x:v>250</x:v>
      </x:c>
      <x:c r="K941" s="16" t="n">
        <x:f>IF(AND(ISNUMBER(F941),ISNUMBER(I941)),F941*I941,"")</x:f>
        <x:v>800</x:v>
      </x:c>
      <x:c r="L941" s="11" t="str">
        <x:v>Купить</x:v>
      </x:c>
      <x:c r="M941" s="11" t="str">
        <x:v>Кондиционер не обеспечивает приток воздуха сам по себе. Решение согласуется с расчётом охлаждения.</x:v>
      </x:c>
      <x:c r="N941" s="11" t="str">
        <x:v>Бюджетная оценка на 03.10.2026. Источник подтверждает характеристики, а не цену.</x:v>
      </x:c>
      <x:c r="O941" s="11" t="str">
        <x:f>IF(C941="Опционально","Вне итога",IF(AND(ISNUMBER(F941),ISNUMBER(H941),ISNUMBER(I941),F941&gt;0,H941&gt;=0,I941&gt;=H941),"Цена учтена","Уточнить цену/количество"))</x:f>
        <x:v>Цена учтена</x:v>
      </x:c>
      <x:c r="P941" s="10"/>
      <x:c r="Q941" s="18" t="str">
        <x:v>Бюджетная оценка автора</x:v>
      </x:c>
      <x:c r="R941" s="18" t="str"/>
    </x:row>
    <x:row r="942" ht="44" customHeight="1">
      <x:c r="A942" s="10" t="str">
        <x:v>B4</x:v>
      </x:c>
      <x:c r="B942" s="10" t="str">
        <x:v>B4</x:v>
      </x:c>
      <x:c r="C942" s="11" t="str">
        <x:v>Помещение</x:v>
      </x:c>
      <x:c r="D942" s="11" t="str">
        <x:v>Пожарная сигнализация</x:v>
      </x:c>
      <x:c r="E942" s="11" t="str">
        <x:v>Датчик дыма, подключение к существующей системе или автономный комплект</x:v>
      </x:c>
      <x:c r="F942" s="14" t="n">
        <x:v>1</x:v>
      </x:c>
      <x:c r="G942" s="3" t="str">
        <x:v>к-т</x:v>
      </x:c>
      <x:c r="H942" s="15" t="n">
        <x:v>150</x:v>
      </x:c>
      <x:c r="I942" s="15" t="n">
        <x:v>700</x:v>
      </x:c>
      <x:c r="J942" s="16" t="n">
        <x:f>IF(AND(ISNUMBER(F942),ISNUMBER(H942)),F942*H942,"")</x:f>
        <x:v>150</x:v>
      </x:c>
      <x:c r="K942" s="16" t="n">
        <x:f>IF(AND(ISNUMBER(F942),ISNUMBER(I942)),F942*I942,"")</x:f>
        <x:v>700</x:v>
      </x:c>
      <x:c r="L942" s="11" t="str">
        <x:v>Купить</x:v>
      </x:c>
      <x:c r="M942" s="11" t="str"/>
      <x:c r="N942" s="11" t="str">
        <x:v>Бюджетная оценка на 03.10.2026. Источник подтверждает характеристики, а не цену.</x:v>
      </x:c>
      <x:c r="O942" s="11" t="str">
        <x:f>IF(C942="Опционально","Вне итога",IF(AND(ISNUMBER(F942),ISNUMBER(H942),ISNUMBER(I942),F942&gt;0,H942&gt;=0,I942&gt;=H942),"Цена учтена","Уточнить цену/количество"))</x:f>
        <x:v>Цена учтена</x:v>
      </x:c>
      <x:c r="P942" s="10"/>
      <x:c r="Q942" s="18" t="str">
        <x:v>Бюджетная оценка автора</x:v>
      </x:c>
      <x:c r="R942" s="18" t="str"/>
    </x:row>
    <x:row r="943" ht="44" customHeight="1">
      <x:c r="A943" s="10" t="str">
        <x:v>B4</x:v>
      </x:c>
      <x:c r="B943" s="10" t="str">
        <x:v>B4</x:v>
      </x:c>
      <x:c r="C943" s="11" t="str">
        <x:v>Помещение</x:v>
      </x:c>
      <x:c r="D943" s="11" t="str">
        <x:v>Огнетушители и обозначения</x:v>
      </x:c>
      <x:c r="E943" s="11" t="str">
        <x:v>2 подходящих для электрооборудования огнетушителя, указатели</x:v>
      </x:c>
      <x:c r="F943" s="14" t="n">
        <x:v>1</x:v>
      </x:c>
      <x:c r="G943" s="3" t="str">
        <x:v>к-т</x:v>
      </x:c>
      <x:c r="H943" s="15" t="n">
        <x:v>140</x:v>
      </x:c>
      <x:c r="I943" s="15" t="n">
        <x:v>400</x:v>
      </x:c>
      <x:c r="J943" s="16" t="n">
        <x:f>IF(AND(ISNUMBER(F943),ISNUMBER(H943)),F943*H943,"")</x:f>
        <x:v>140</x:v>
      </x:c>
      <x:c r="K943" s="16" t="n">
        <x:f>IF(AND(ISNUMBER(F943),ISNUMBER(I943)),F943*I943,"")</x:f>
        <x:v>400</x:v>
      </x:c>
      <x:c r="L943" s="11" t="str">
        <x:v>Купить</x:v>
      </x:c>
      <x:c r="M943" s="11" t="str">
        <x:v>Тип и размещение определяет местный проект помещения.</x:v>
      </x:c>
      <x:c r="N943" s="11" t="str">
        <x:v>Бюджетная оценка на 03.10.2026. Источник подтверждает характеристики, а не цену.</x:v>
      </x:c>
      <x:c r="O943" s="11" t="str">
        <x:f>IF(C943="Опционально","Вне итога",IF(AND(ISNUMBER(F943),ISNUMBER(H943),ISNUMBER(I943),F943&gt;0,H943&gt;=0,I943&gt;=H943),"Цена учтена","Уточнить цену/количество"))</x:f>
        <x:v>Цена учтена</x:v>
      </x:c>
      <x:c r="P943" s="10"/>
      <x:c r="Q943" s="18" t="str">
        <x:v>Бюджетная оценка автора</x:v>
      </x:c>
      <x:c r="R943" s="18" t="str"/>
    </x:row>
    <x:row r="944" ht="44" customHeight="1">
      <x:c r="A944" s="10" t="str">
        <x:v>B4</x:v>
      </x:c>
      <x:c r="B944" s="10" t="str">
        <x:v>B4</x:v>
      </x:c>
      <x:c r="C944" s="11" t="str">
        <x:v>Помещение</x:v>
      </x:c>
      <x:c r="D944" s="11" t="str">
        <x:v>Контроль температуры и влажности</x:v>
      </x:c>
      <x:c r="E944" s="11" t="str">
        <x:v>Сетевой датчик с 2–4 внешними зондами и уведомлением</x:v>
      </x:c>
      <x:c r="F944" s="14" t="n">
        <x:v>1</x:v>
      </x:c>
      <x:c r="G944" s="3" t="str">
        <x:v>к-т</x:v>
      </x:c>
      <x:c r="H944" s="15" t="n">
        <x:v>150</x:v>
      </x:c>
      <x:c r="I944" s="15" t="n">
        <x:v>600</x:v>
      </x:c>
      <x:c r="J944" s="16" t="n">
        <x:f>IF(AND(ISNUMBER(F944),ISNUMBER(H944)),F944*H944,"")</x:f>
        <x:v>150</x:v>
      </x:c>
      <x:c r="K944" s="16" t="n">
        <x:f>IF(AND(ISNUMBER(F944),ISNUMBER(I944)),F944*I944,"")</x:f>
        <x:v>600</x:v>
      </x:c>
      <x:c r="L944" s="11" t="str">
        <x:v>Купить</x:v>
      </x:c>
      <x:c r="M944" s="11" t="str">
        <x:v>Настроить аварийное завершение работы при перегреве/сбое охлаждения.</x:v>
      </x:c>
      <x:c r="N944" s="11" t="str">
        <x:v>Бюджетная оценка на 03.10.2026. Источник подтверждает характеристики, а не цену.</x:v>
      </x:c>
      <x:c r="O944" s="11" t="str">
        <x:f>IF(C944="Опционально","Вне итога",IF(AND(ISNUMBER(F944),ISNUMBER(H944),ISNUMBER(I944),F944&gt;0,H944&gt;=0,I944&gt;=H944),"Цена учтена","Уточнить цену/количество"))</x:f>
        <x:v>Цена учтена</x:v>
      </x:c>
      <x:c r="P944" s="10"/>
      <x:c r="Q944" s="18" t="str">
        <x:v>Бюджетная оценка автора</x:v>
      </x:c>
      <x:c r="R944" s="18" t="str"/>
    </x:row>
    <x:row r="945" ht="44" customHeight="1">
      <x:c r="A945" s="10" t="str">
        <x:v>B4</x:v>
      </x:c>
      <x:c r="B945" s="10" t="str">
        <x:v>B4</x:v>
      </x:c>
      <x:c r="C945" s="11" t="str">
        <x:v>Помещение</x:v>
      </x:c>
      <x:c r="D945" s="11" t="str">
        <x:v>Крепёж и мелкие расходники</x:v>
      </x:c>
      <x:c r="E945" s="11" t="str">
        <x:v>Наконечники, клеммы, маркировка, стяжки-липучки, вводы, запас кабеля</x:v>
      </x:c>
      <x:c r="F945" s="14" t="n">
        <x:v>1</x:v>
      </x:c>
      <x:c r="G945" s="3" t="str">
        <x:v>к-т</x:v>
      </x:c>
      <x:c r="H945" s="15" t="n">
        <x:v>120</x:v>
      </x:c>
      <x:c r="I945" s="15" t="n">
        <x:v>350</x:v>
      </x:c>
      <x:c r="J945" s="16" t="n">
        <x:f>IF(AND(ISNUMBER(F945),ISNUMBER(H945)),F945*H945,"")</x:f>
        <x:v>120</x:v>
      </x:c>
      <x:c r="K945" s="16" t="n">
        <x:f>IF(AND(ISNUMBER(F945),ISNUMBER(I945)),F945*I945,"")</x:f>
        <x:v>350</x:v>
      </x:c>
      <x:c r="L945" s="11" t="str">
        <x:v>Купить</x:v>
      </x:c>
      <x:c r="M945" s="11" t="str"/>
      <x:c r="N945" s="11" t="str">
        <x:v>Бюджетная оценка на 03.10.2026. Источник подтверждает характеристики, а не цену.</x:v>
      </x:c>
      <x:c r="O945" s="11" t="str">
        <x:f>IF(C945="Опционально","Вне итога",IF(AND(ISNUMBER(F945),ISNUMBER(H945),ISNUMBER(I945),F945&gt;0,H945&gt;=0,I945&gt;=H945),"Цена учтена","Уточнить цену/количество"))</x:f>
        <x:v>Цена учтена</x:v>
      </x:c>
      <x:c r="P945" s="10"/>
      <x:c r="Q945" s="18" t="str">
        <x:v>Бюджетная оценка автора</x:v>
      </x:c>
      <x:c r="R945" s="18" t="str"/>
    </x:row>
    <x:row r="946" ht="44" customHeight="1">
      <x:c r="A946" s="10" t="str">
        <x:v>B4</x:v>
      </x:c>
      <x:c r="B946" s="10" t="str">
        <x:v>B4</x:v>
      </x:c>
      <x:c r="C946" s="11" t="str">
        <x:v>Помещение</x:v>
      </x:c>
      <x:c r="D946" s="11" t="str">
        <x:v>Монтаж и измерения электрики</x:v>
      </x:c>
      <x:c r="E946" s="11" t="str">
        <x:v>Монтаж, проверка защит, заземления и нагрузочный тест</x:v>
      </x:c>
      <x:c r="F946" s="14" t="n">
        <x:v>1</x:v>
      </x:c>
      <x:c r="G946" s="3" t="str">
        <x:v>усл</x:v>
      </x:c>
      <x:c r="H946" s="15" t="n">
        <x:v>600</x:v>
      </x:c>
      <x:c r="I946" s="15" t="n">
        <x:v>2000</x:v>
      </x:c>
      <x:c r="J946" s="16" t="n">
        <x:f>IF(AND(ISNUMBER(F946),ISNUMBER(H946)),F946*H946,"")</x:f>
        <x:v>600</x:v>
      </x:c>
      <x:c r="K946" s="16" t="n">
        <x:f>IF(AND(ISNUMBER(F946),ISNUMBER(I946)),F946*I946,"")</x:f>
        <x:v>2000</x:v>
      </x:c>
      <x:c r="L946" s="11" t="str">
        <x:v>Купить</x:v>
      </x:c>
      <x:c r="M946" s="11" t="str"/>
      <x:c r="N946" s="11" t="str">
        <x:v>Бюджетная оценка на 03.10.2026. Источник подтверждает характеристики, а не цену.</x:v>
      </x:c>
      <x:c r="O946" s="11" t="str">
        <x:f>IF(C946="Опционально","Вне итога",IF(AND(ISNUMBER(F946),ISNUMBER(H946),ISNUMBER(I946),F946&gt;0,H946&gt;=0,I946&gt;=H946),"Цена учтена","Уточнить цену/количество"))</x:f>
        <x:v>Цена учтена</x:v>
      </x:c>
      <x:c r="P946" s="10"/>
      <x:c r="Q946" s="18" t="str">
        <x:v>Бюджетная оценка автора</x:v>
      </x:c>
      <x:c r="R946" s="18" t="str"/>
    </x:row>
    <x:row r="947" ht="44" customHeight="1">
      <x:c r="A947" s="10" t="str">
        <x:v>B4</x:v>
      </x:c>
      <x:c r="B947" s="10" t="str">
        <x:v>B4</x:v>
      </x:c>
      <x:c r="C947" s="11" t="str">
        <x:v>Помещение</x:v>
      </x:c>
      <x:c r="D947" s="11" t="str">
        <x:v>Доставка, разгрузка и занос</x:v>
      </x:c>
      <x:c r="E947" s="11" t="str">
        <x:v>Транспорт, такелаж, страховка перевозки</x:v>
      </x:c>
      <x:c r="F947" s="14" t="n">
        <x:v>1</x:v>
      </x:c>
      <x:c r="G947" s="3" t="str">
        <x:v>усл</x:v>
      </x:c>
      <x:c r="H947" s="15" t="n">
        <x:v>300</x:v>
      </x:c>
      <x:c r="I947" s="15" t="n">
        <x:v>1000</x:v>
      </x:c>
      <x:c r="J947" s="16" t="n">
        <x:f>IF(AND(ISNUMBER(F947),ISNUMBER(H947)),F947*H947,"")</x:f>
        <x:v>300</x:v>
      </x:c>
      <x:c r="K947" s="16" t="n">
        <x:f>IF(AND(ISNUMBER(F947),ISNUMBER(I947)),F947*I947,"")</x:f>
        <x:v>1000</x:v>
      </x:c>
      <x:c r="L947" s="11" t="str">
        <x:v>Купить</x:v>
      </x:c>
      <x:c r="M947" s="11" t="str">
        <x:v>Без импортной пошлины/НДС. Для тяжёлых серверов проверить маршрут заноса заранее.</x:v>
      </x:c>
      <x:c r="N947" s="11" t="str">
        <x:v>Бюджетная оценка на 03.10.2026. Источник подтверждает характеристики, а не цену.</x:v>
      </x:c>
      <x:c r="O947" s="11" t="str">
        <x:f>IF(C947="Опционально","Вне итога",IF(AND(ISNUMBER(F947),ISNUMBER(H947),ISNUMBER(I947),F947&gt;0,H947&gt;=0,I947&gt;=H947),"Цена учтена","Уточнить цену/количество"))</x:f>
        <x:v>Цена учтена</x:v>
      </x:c>
      <x:c r="P947" s="10"/>
      <x:c r="Q947" s="18" t="str">
        <x:v>Бюджетная оценка автора</x:v>
      </x:c>
      <x:c r="R947" s="18" t="str"/>
    </x:row>
    <x:row r="948" ht="44" customHeight="1">
      <x:c r="A948" s="10" t="str">
        <x:v>B4</x:v>
      </x:c>
      <x:c r="B948" s="10" t="str">
        <x:v>B4</x:v>
      </x:c>
      <x:c r="C948" s="11" t="str">
        <x:v>Опционально</x:v>
      </x:c>
      <x:c r="D948" s="11" t="str">
        <x:v>Резервная система охлаждения</x:v>
      </x:c>
      <x:c r="E948" s="11" t="str">
        <x:v>N+1 с автоматическим переключением, расчёт отдельно</x:v>
      </x:c>
      <x:c r="F948" s="14" t="n">
        <x:v>1</x:v>
      </x:c>
      <x:c r="G948" s="3" t="str">
        <x:v>к-т</x:v>
      </x:c>
      <x:c r="H948" s="15"/>
      <x:c r="I948" s="15"/>
      <x:c r="J948" s="16" t="str">
        <x:f>IF(AND(ISNUMBER(F948),ISNUMBER(H948)),F948*H948,"")</x:f>
      </x:c>
      <x:c r="K948" s="16" t="str">
        <x:f>IF(AND(ISNUMBER(F948),ISNUMBER(I948)),F948*I948,"")</x:f>
      </x:c>
      <x:c r="L948" s="11" t="str">
        <x:v>По проекту</x:v>
      </x:c>
      <x:c r="M948" s="11" t="str">
        <x:v>Нужна для непрерывной работы при отказе охлаждения. В базовом бюджете система останавливается безопасно.</x:v>
      </x:c>
      <x:c r="N948" s="11" t="str">
        <x:v>Без цены. Требуется отдельное предложение.</x:v>
      </x:c>
      <x:c r="O948" s="11" t="str">
        <x:f>IF(C948="Опционально","Вне итога",IF(AND(ISNUMBER(F948),ISNUMBER(H948),ISNUMBER(I948),F948&gt;0,H948&gt;=0,I948&gt;=H948),"Цена учтена","Уточнить цену/количество"))</x:f>
        <x:v>Вне итога</x:v>
      </x:c>
      <x:c r="P948" s="10"/>
      <x:c r="Q948" s="18" t="str">
        <x:v>Бюджетная оценка автора</x:v>
      </x:c>
      <x:c r="R948" s="18" t="str"/>
    </x:row>
    <x:row r="949" ht="44" customHeight="1">
      <x:c r="A949" s="10" t="str">
        <x:v>B4</x:v>
      </x:c>
      <x:c r="B949" s="10" t="str">
        <x:v>B4</x:v>
      </x:c>
      <x:c r="C949" s="11" t="str">
        <x:v>Опционально</x:v>
      </x:c>
      <x:c r="D949" s="11" t="str">
        <x:v>Генератор и переключение ввода</x:v>
      </x:c>
      <x:c r="E949" s="11" t="str">
        <x:v>Для длительных отключений, размер по проекту</x:v>
      </x:c>
      <x:c r="F949" s="14" t="n">
        <x:v>1</x:v>
      </x:c>
      <x:c r="G949" s="3" t="str">
        <x:v>к-т</x:v>
      </x:c>
      <x:c r="H949" s="15"/>
      <x:c r="I949" s="15"/>
      <x:c r="J949" s="16" t="str">
        <x:f>IF(AND(ISNUMBER(F949),ISNUMBER(H949)),F949*H949,"")</x:f>
      </x:c>
      <x:c r="K949" s="16" t="str">
        <x:f>IF(AND(ISNUMBER(F949),ISNUMBER(I949)),F949*I949,"")</x:f>
      </x:c>
      <x:c r="L949" s="11" t="str">
        <x:v>По проекту</x:v>
      </x:c>
      <x:c r="M949" s="11" t="str">
        <x:v>Не включён в базовую сумму. ИБП рассчитан на короткую автономность и завершение работы.</x:v>
      </x:c>
      <x:c r="N949" s="11" t="str">
        <x:v>Без цены. Требуется отдельное предложение.</x:v>
      </x:c>
      <x:c r="O949" s="11" t="str">
        <x:f>IF(C949="Опционально","Вне итога",IF(AND(ISNUMBER(F949),ISNUMBER(H949),ISNUMBER(I949),F949&gt;0,H949&gt;=0,I949&gt;=H949),"Цена учтена","Уточнить цену/количество"))</x:f>
        <x:v>Вне итога</x:v>
      </x:c>
      <x:c r="P949" s="10"/>
      <x:c r="Q949" s="18" t="str">
        <x:v>Бюджетная оценка автора</x:v>
      </x:c>
      <x:c r="R949" s="18" t="str"/>
    </x:row>
    <x:row r="950" ht="61" customHeight="1">
      <x:c r="A950" s="10" t="str">
        <x:v>B4</x:v>
      </x:c>
      <x:c r="B950" s="10" t="str">
        <x:v>B4</x:v>
      </x:c>
      <x:c r="C950" s="11" t="str">
        <x:v>Запуск</x:v>
      </x:c>
      <x:c r="D950" s="11" t="str">
        <x:v>Системное ПО</x:v>
      </x:c>
      <x:c r="E950" s="11" t="str">
        <x:v>macOS, совместимый MLX и распределённая программа запуска</x:v>
      </x:c>
      <x:c r="F950" s="14" t="n">
        <x:v>1</x:v>
      </x:c>
      <x:c r="G950" s="3" t="str">
        <x:v>к-т</x:v>
      </x:c>
      <x:c r="H950" s="15" t="n">
        <x:v>0</x:v>
      </x:c>
      <x:c r="I950" s="15" t="n">
        <x:v>0</x:v>
      </x:c>
      <x:c r="J950" s="16" t="n">
        <x:f>IF(AND(ISNUMBER(F950),ISNUMBER(H950)),F950*H950,"")</x:f>
        <x:v>0</x:v>
      </x:c>
      <x:c r="K950" s="16" t="n">
        <x:f>IF(AND(ISNUMBER(F950),ISNUMBER(I950)),F950*I950,"")</x:f>
        <x:v>0</x:v>
      </x:c>
      <x:c r="L950" s="11" t="str">
        <x:v>Без оплаты лицензии</x:v>
      </x:c>
      <x:c r="M950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950" s="11" t="str">
        <x:v>Бюджетная оценка на 03.10.2026. Источник подтверждает характеристики, а не цену.</x:v>
      </x:c>
      <x:c r="O950" s="11" t="str">
        <x:f>IF(C950="Опционально","Вне итога",IF(AND(ISNUMBER(F950),ISNUMBER(H950),ISNUMBER(I950),F950&gt;0,H950&gt;=0,I950&gt;=H950),"Цена учтена","Уточнить цену/количество"))</x:f>
        <x:v>Цена учтена</x:v>
      </x:c>
      <x:c r="P950" s="10"/>
      <x:c r="Q950" s="18" t="str">
        <x:v>Moonshot: Kimi K3, модель</x:v>
      </x:c>
      <x:c r="R950" s="18" t="str">
        <x:v>https://huggingface.co/moonshotai/Kimi-K3</x:v>
      </x:c>
    </x:row>
    <x:row r="951" ht="44" customHeight="1">
      <x:c r="A951" s="10" t="str">
        <x:v>B4</x:v>
      </x:c>
      <x:c r="B951" s="10" t="str">
        <x:v>B4</x:v>
      </x:c>
      <x:c r="C951" s="11" t="str">
        <x:v>Запуск</x:v>
      </x:c>
      <x:c r="D951" s="11" t="str">
        <x:v>Установка и настройка оборудования</x:v>
      </x:c>
      <x:c r="E951" s="11" t="str">
        <x:v>Обновление firmware, ОС, драйверов, сеть, диски и мониторинг</x:v>
      </x:c>
      <x:c r="F951" s="14" t="n">
        <x:v>1</x:v>
      </x:c>
      <x:c r="G951" s="3" t="str">
        <x:v>усл</x:v>
      </x:c>
      <x:c r="H951" s="15" t="n">
        <x:v>600</x:v>
      </x:c>
      <x:c r="I951" s="15" t="n">
        <x:v>2000</x:v>
      </x:c>
      <x:c r="J951" s="16" t="n">
        <x:f>IF(AND(ISNUMBER(F951),ISNUMBER(H951)),F951*H951,"")</x:f>
        <x:v>600</x:v>
      </x:c>
      <x:c r="K951" s="16" t="n">
        <x:f>IF(AND(ISNUMBER(F951),ISNUMBER(I951)),F951*I951,"")</x:f>
        <x:v>2000</x:v>
      </x:c>
      <x:c r="L951" s="11" t="str">
        <x:v>Купить</x:v>
      </x:c>
      <x:c r="M951" s="11" t="str">
        <x:v>Фиксированная работа при покупке, без помесячного обслуживания.</x:v>
      </x:c>
      <x:c r="N951" s="11" t="str">
        <x:v>Бюджетная оценка на 03.10.2026. Источник подтверждает характеристики, а не цену.</x:v>
      </x:c>
      <x:c r="O951" s="11" t="str">
        <x:f>IF(C951="Опционально","Вне итога",IF(AND(ISNUMBER(F951),ISNUMBER(H951),ISNUMBER(I951),F951&gt;0,H951&gt;=0,I951&gt;=H951),"Цена учтена","Уточнить цену/количество"))</x:f>
        <x:v>Цена учтена</x:v>
      </x:c>
      <x:c r="P951" s="10"/>
      <x:c r="Q951" s="18" t="str">
        <x:v>Бюджетная оценка автора</x:v>
      </x:c>
      <x:c r="R951" s="18" t="str"/>
    </x:row>
    <x:row r="952" ht="44" customHeight="1">
      <x:c r="A952" s="10" t="str">
        <x:v>B4</x:v>
      </x:c>
      <x:c r="B952" s="10" t="str">
        <x:v>B4</x:v>
      </x:c>
      <x:c r="C952" s="11" t="str">
        <x:v>Запуск</x:v>
      </x:c>
      <x:c r="D952" s="11" t="str">
        <x:v>Загрузка и проверка модели</x:v>
      </x:c>
      <x:c r="E952" s="11" t="str">
        <x:v>Загрузка на локальные SSD, проверка файлов, подбор контекста, нагрузочный тест</x:v>
      </x:c>
      <x:c r="F952" s="14" t="n">
        <x:v>1</x:v>
      </x:c>
      <x:c r="G952" s="3" t="str">
        <x:v>усл</x:v>
      </x:c>
      <x:c r="H952" s="15" t="n">
        <x:v>400</x:v>
      </x:c>
      <x:c r="I952" s="15" t="n">
        <x:v>1400</x:v>
      </x:c>
      <x:c r="J952" s="16" t="n">
        <x:f>IF(AND(ISNUMBER(F952),ISNUMBER(H952)),F952*H952,"")</x:f>
        <x:v>400</x:v>
      </x:c>
      <x:c r="K952" s="16" t="n">
        <x:f>IF(AND(ISNUMBER(F952),ISNUMBER(I952)),F952*I952,"")</x:f>
        <x:v>1400</x:v>
      </x:c>
      <x:c r="L952" s="11" t="str">
        <x:v>Купить</x:v>
      </x:c>
      <x:c r="M952" s="11" t="str">
        <x:v>Проверить память, время первого ответа, токены/с, качество и восстановление после перезагрузки.</x:v>
      </x:c>
      <x:c r="N952" s="11" t="str">
        <x:v>Бюджетная оценка на 03.10.2026. Источник подтверждает характеристики, а не цену.</x:v>
      </x:c>
      <x:c r="O952" s="11" t="str">
        <x:f>IF(C952="Опционально","Вне итога",IF(AND(ISNUMBER(F952),ISNUMBER(H952),ISNUMBER(I952),F952&gt;0,H952&gt;=0,I952&gt;=H952),"Цена учтена","Уточнить цену/количество"))</x:f>
        <x:v>Цена учтена</x:v>
      </x:c>
      <x:c r="P952" s="10"/>
      <x:c r="Q952" s="18" t="str">
        <x:v>Бюджетная оценка автора</x:v>
      </x:c>
      <x:c r="R952" s="18" t="str"/>
    </x:row>
    <x:row r="953" ht="44" customHeight="1">
      <x:c r="A953" s="10" t="str">
        <x:v>B4</x:v>
      </x:c>
      <x:c r="B953" s="10" t="str">
        <x:v>B4</x:v>
      </x:c>
      <x:c r="C953" s="11" t="str">
        <x:v>Запуск</x:v>
      </x:c>
      <x:c r="D953" s="11" t="str">
        <x:v>Резервное копирование и документация</x:v>
      </x:c>
      <x:c r="E953" s="11" t="str">
        <x:v>Настроить копии, аварийное завершение и восстановление. Передать инструкцию</x:v>
      </x:c>
      <x:c r="F953" s="14" t="n">
        <x:v>1</x:v>
      </x:c>
      <x:c r="G953" s="3" t="str">
        <x:v>усл</x:v>
      </x:c>
      <x:c r="H953" s="15" t="n">
        <x:v>300</x:v>
      </x:c>
      <x:c r="I953" s="15" t="n">
        <x:v>1000</x:v>
      </x:c>
      <x:c r="J953" s="16" t="n">
        <x:f>IF(AND(ISNUMBER(F953),ISNUMBER(H953)),F953*H953,"")</x:f>
        <x:v>300</x:v>
      </x:c>
      <x:c r="K953" s="16" t="n">
        <x:f>IF(AND(ISNUMBER(F953),ISNUMBER(I953)),F953*I953,"")</x:f>
        <x:v>1000</x:v>
      </x:c>
      <x:c r="L953" s="11" t="str">
        <x:v>Купить</x:v>
      </x:c>
      <x:c r="M953" s="11" t="str"/>
      <x:c r="N953" s="11" t="str">
        <x:v>Бюджетная оценка на 03.10.2026. Источник подтверждает характеристики, а не цену.</x:v>
      </x:c>
      <x:c r="O953" s="11" t="str">
        <x:f>IF(C953="Опционально","Вне итога",IF(AND(ISNUMBER(F953),ISNUMBER(H953),ISNUMBER(I953),F953&gt;0,H953&gt;=0,I953&gt;=H953),"Цена учтена","Уточнить цену/количество"))</x:f>
        <x:v>Цена учтена</x:v>
      </x:c>
      <x:c r="P953" s="10"/>
      <x:c r="Q953" s="18" t="str">
        <x:v>Бюджетная оценка автора</x:v>
      </x:c>
      <x:c r="R953" s="18" t="str"/>
    </x:row>
    <x:row r="954" ht="44" customHeight="1">
      <x:c r="A954" s="10" t="str">
        <x:v>B4</x:v>
      </x:c>
      <x:c r="B954" s="10" t="str">
        <x:v>B4</x:v>
      </x:c>
      <x:c r="C954" s="11" t="str">
        <x:v>Запуск</x:v>
      </x:c>
      <x:c r="D954" s="11" t="str">
        <x:v>Резерв на адаптацию программы запуска</x:v>
      </x:c>
      <x:c r="E954" s="11" t="str">
        <x:v>Прототип распределения модели, совместимость kernels/обмена</x:v>
      </x:c>
      <x:c r="F954" s="14" t="n">
        <x:v>1</x:v>
      </x:c>
      <x:c r="G954" s="3" t="str">
        <x:v>резерв</x:v>
      </x:c>
      <x:c r="H954" s="15" t="n">
        <x:v>5000</x:v>
      </x:c>
      <x:c r="I954" s="15" t="n">
        <x:v>25000</x:v>
      </x:c>
      <x:c r="J954" s="16" t="n">
        <x:f>IF(AND(ISNUMBER(F954),ISNUMBER(H954)),F954*H954,"")</x:f>
        <x:v>5000</x:v>
      </x:c>
      <x:c r="K954" s="16" t="n">
        <x:f>IF(AND(ISNUMBER(F954),ISNUMBER(I954)),F954*I954,"")</x:f>
        <x:v>25000</x:v>
      </x:c>
      <x:c r="L954" s="11" t="str">
        <x:v>Резерв</x:v>
      </x:c>
      <x:c r="M954" s="11" t="str">
        <x:v>Плановая сумма для эксперимента. Успешный запуск K3 не гарантирован. Срок и полный бюджет разработки после прототипа.</x:v>
      </x:c>
      <x:c r="N954" s="11" t="str">
        <x:v>Бюджетная оценка на 03.10.2026. Источник подтверждает характеристики, а не цену.</x:v>
      </x:c>
      <x:c r="O954" s="11" t="str">
        <x:f>IF(C954="Опционально","Вне итога",IF(AND(ISNUMBER(F954),ISNUMBER(H954),ISNUMBER(I954),F954&gt;0,H954&gt;=0,I954&gt;=H954),"Цена учтена","Уточнить цену/количество"))</x:f>
        <x:v>Цена учтена</x:v>
      </x:c>
      <x:c r="P954" s="10"/>
      <x:c r="Q954" s="18" t="str">
        <x:v>Бюджетная оценка автора</x:v>
      </x:c>
      <x:c r="R954" s="18" t="str"/>
    </x:row>
    <x:row r="955" ht="44" customHeight="1">
      <x:c r="A955" s="10" t="str">
        <x:v>B5</x:v>
      </x:c>
      <x:c r="B955" s="10" t="str">
        <x:v>B5</x:v>
      </x:c>
      <x:c r="C955" s="11" t="str">
        <x:v>Оборудование</x:v>
      </x:c>
      <x:c r="D955" s="11" t="str">
        <x:v>Mac Studio</x:v>
      </x:c>
      <x:c r="E955" s="11" t="str">
        <x:v>M5 Ultra, CPU 36 ядер, GPU 80 ядер, 512GB unified memory, SSD 4TB, 10GbE</x:v>
      </x:c>
      <x:c r="F955" s="14" t="n">
        <x:v>4</x:v>
      </x:c>
      <x:c r="G955" s="3" t="str">
        <x:v>шт</x:v>
      </x:c>
      <x:c r="H955" s="15" t="n">
        <x:v>11000</x:v>
      </x:c>
      <x:c r="I955" s="15" t="n">
        <x:v>18000</x:v>
      </x:c>
      <x:c r="J955" s="16" t="n">
        <x:f>IF(AND(ISNUMBER(F955),ISNUMBER(H955)),F955*H955,"")</x:f>
        <x:v>44000</x:v>
      </x:c>
      <x:c r="K955" s="16" t="n">
        <x:f>IF(AND(ISNUMBER(F955),ISNUMBER(I955)),F955*I955,"")</x:f>
        <x:v>72000</x:v>
      </x:c>
      <x:c r="L955" s="11" t="str">
        <x:v>Купить</x:v>
      </x:c>
      <x:c r="M955" s="11" t="str">
        <x:v>512GB доступно для старшего M5 Ultra. Память после покупки не расширяется. Подтвердить доступность в конфигураторе.</x:v>
      </x:c>
      <x:c r="N955" s="11" t="str">
        <x:v>Бюджетная оценка на 03.10.2026. Источник подтверждает характеристики, а не цену.</x:v>
      </x:c>
      <x:c r="O955" s="11" t="str">
        <x:f>IF(C955="Опционально","Вне итога",IF(AND(ISNUMBER(F955),ISNUMBER(H955),ISNUMBER(I955),F955&gt;0,H955&gt;=0,I955&gt;=H955),"Цена учтена","Уточнить цену/количество"))</x:f>
        <x:v>Цена учтена</x:v>
      </x:c>
      <x:c r="P955" s="10"/>
      <x:c r="Q955" s="18" t="str">
        <x:v>Apple: характеристики Mac Studio</x:v>
      </x:c>
      <x:c r="R955" s="18" t="str">
        <x:v>https://www.apple.com/mac-studio/specs/</x:v>
      </x:c>
    </x:row>
    <x:row r="956" ht="44" customHeight="1">
      <x:c r="A956" s="10" t="str">
        <x:v>B5</x:v>
      </x:c>
      <x:c r="B956" s="10" t="str">
        <x:v>B5</x:v>
      </x:c>
      <x:c r="C956" s="11" t="str">
        <x:v>Оборудование</x:v>
      </x:c>
      <x:c r="D956" s="11" t="str">
        <x:v>CPU, GPU, RAM, SSD и питание</x:v>
      </x:c>
      <x:c r="E956" s="11" t="str">
        <x:v>Встроены в Mac. Корпус, охлаждение и штатный сетевой шнур</x:v>
      </x:c>
      <x:c r="F956" s="14" t="n">
        <x:v>4</x:v>
      </x:c>
      <x:c r="G956" s="3" t="str">
        <x:v>к-т</x:v>
      </x:c>
      <x:c r="H956" s="21" t="n">
        <x:v>0</x:v>
      </x:c>
      <x:c r="I956" s="21" t="n">
        <x:v>0</x:v>
      </x:c>
      <x:c r="J956" s="16" t="n">
        <x:f>IF(AND(ISNUMBER(F956),ISNUMBER(H956)),F956*H956,"")</x:f>
        <x:v>0</x:v>
      </x:c>
      <x:c r="K956" s="16" t="n">
        <x:f>IF(AND(ISNUMBER(F956),ISNUMBER(I956)),F956*I956,"")</x:f>
        <x:v>0</x:v>
      </x:c>
      <x:c r="L956" s="11" t="str">
        <x:v>В комплекте</x:v>
      </x:c>
      <x:c r="M956" s="11" t="str"/>
      <x:c r="N956" s="11" t="str">
        <x:v>Включено в цену основного комплекта. Доплата $0.</x:v>
      </x:c>
      <x:c r="O956" s="11" t="str">
        <x:f>IF(C956="Опционально","Вне итога",IF(AND(ISNUMBER(F956),ISNUMBER(H956),ISNUMBER(I956),F956&gt;0,H956&gt;=0,I956&gt;=H956),"Цена учтена","Уточнить цену/количество"))</x:f>
        <x:v>Цена учтена</x:v>
      </x:c>
      <x:c r="P956" s="10"/>
      <x:c r="Q956" s="18" t="str">
        <x:v>Apple: характеристики Mac Studio</x:v>
      </x:c>
      <x:c r="R956" s="18" t="str">
        <x:v>https://www.apple.com/mac-studio/specs/</x:v>
      </x:c>
    </x:row>
    <x:row r="957" ht="61" customHeight="1">
      <x:c r="A957" s="10" t="str">
        <x:v>B5</x:v>
      </x:c>
      <x:c r="B957" s="10" t="str">
        <x:v>B5</x:v>
      </x:c>
      <x:c r="C957" s="11" t="str">
        <x:v>Оборудование</x:v>
      </x:c>
      <x:c r="D957" s="11" t="str">
        <x:v>Кабели Thunderbolt</x:v>
      </x:c>
      <x:c r="E957" s="11" t="str">
        <x:v>Сертифицированные TB5 80Gb/s, активные при нужной длине, до 2 м</x:v>
      </x:c>
      <x:c r="F957" s="14" t="n">
        <x:v>4</x:v>
      </x:c>
      <x:c r="G957" s="3" t="str">
        <x:v>шт</x:v>
      </x:c>
      <x:c r="H957" s="15" t="n">
        <x:v>60</x:v>
      </x:c>
      <x:c r="I957" s="15" t="n">
        <x:v>160</x:v>
      </x:c>
      <x:c r="J957" s="16" t="n">
        <x:f>IF(AND(ISNUMBER(F957),ISNUMBER(H957)),F957*H957,"")</x:f>
        <x:v>240</x:v>
      </x:c>
      <x:c r="K957" s="16" t="n">
        <x:f>IF(AND(ISNUMBER(F957),ISNUMBER(I957)),F957*I957,"")</x:f>
        <x:v>640</x:v>
      </x:c>
      <x:c r="L957" s="11" t="str">
        <x:v>Купить</x:v>
      </x:c>
      <x:c r="M957" s="11" t="str">
        <x:v>Для двух Mac одно прямое соединение. Четыре кабеля для опытной топологии четырёх узлов. Поддержку обмена и топологию сначала проверить.</x:v>
      </x:c>
      <x:c r="N957" s="11" t="str">
        <x:v>Бюджетная оценка на 03.10.2026. Источник подтверждает характеристики, а не цену.</x:v>
      </x:c>
      <x:c r="O957" s="11" t="str">
        <x:f>IF(C957="Опционально","Вне итога",IF(AND(ISNUMBER(F957),ISNUMBER(H957),ISNUMBER(I957),F957&gt;0,H957&gt;=0,I957&gt;=H957),"Цена учтена","Уточнить цену/количество"))</x:f>
        <x:v>Цена учтена</x:v>
      </x:c>
      <x:c r="P957" s="10"/>
      <x:c r="Q957" s="18" t="str">
        <x:v>K3: эксперимент на двух Mac</x:v>
      </x:c>
      <x:c r="R957" s="18" t="str">
        <x:v>https://github.com/michalkomar/kimi-k3-mlx-distributed</x:v>
      </x:c>
    </x:row>
    <x:row r="958" ht="44" customHeight="1">
      <x:c r="A958" s="10" t="str">
        <x:v>B5</x:v>
      </x:c>
      <x:c r="B958" s="10" t="str">
        <x:v>B5</x:v>
      </x:c>
      <x:c r="C958" s="11" t="str">
        <x:v>Оборудование</x:v>
      </x:c>
      <x:c r="D958" s="11" t="str">
        <x:v>Коммутатор обычной сети</x:v>
      </x:c>
      <x:c r="E958" s="11" t="str">
        <x:v>8×RJ45 1/2.5/5/10GbE, управляемый. При &gt;6 узлах: 24 порта</x:v>
      </x:c>
      <x:c r="F958" s="14" t="n">
        <x:v>1</x:v>
      </x:c>
      <x:c r="G958" s="3" t="str">
        <x:v>шт</x:v>
      </x:c>
      <x:c r="H958" s="15" t="n">
        <x:v>650</x:v>
      </x:c>
      <x:c r="I958" s="15" t="n">
        <x:v>1600</x:v>
      </x:c>
      <x:c r="J958" s="16" t="n">
        <x:f>IF(AND(ISNUMBER(F958),ISNUMBER(H958)),F958*H958,"")</x:f>
        <x:v>650</x:v>
      </x:c>
      <x:c r="K958" s="16" t="n">
        <x:f>IF(AND(ISNUMBER(F958),ISNUMBER(I958)),F958*I958,"")</x:f>
        <x:v>1600</x:v>
      </x:c>
      <x:c r="L958" s="11" t="str">
        <x:v>Купить</x:v>
      </x:c>
      <x:c r="M958" s="11" t="str">
        <x:v>Управление, загрузка файлов, резервные копии. Использовать Ethernet ОС, а не BMC.</x:v>
      </x:c>
      <x:c r="N958" s="11" t="str">
        <x:v>Бюджетная оценка на 03.10.2026. Источник подтверждает характеристики, а не цену.</x:v>
      </x:c>
      <x:c r="O958" s="11" t="str">
        <x:f>IF(C958="Опционально","Вне итога",IF(AND(ISNUMBER(F958),ISNUMBER(H958),ISNUMBER(I958),F958&gt;0,H958&gt;=0,I958&gt;=H958),"Цена учтена","Уточнить цену/количество"))</x:f>
        <x:v>Цена учтена</x:v>
      </x:c>
      <x:c r="P958" s="10"/>
      <x:c r="Q958" s="18" t="str">
        <x:v>Бюджетная оценка автора</x:v>
      </x:c>
      <x:c r="R958" s="18" t="str"/>
    </x:row>
    <x:row r="959" ht="44" customHeight="1">
      <x:c r="A959" s="10" t="str">
        <x:v>B5</x:v>
      </x:c>
      <x:c r="B959" s="10" t="str">
        <x:v>B5</x:v>
      </x:c>
      <x:c r="C959" s="11" t="str">
        <x:v>Оборудование</x:v>
      </x:c>
      <x:c r="D959" s="11" t="str">
        <x:v>Сетевой шлюз</x:v>
      </x:c>
      <x:c r="E959" s="11" t="str">
        <x:v>Проводной маршрутизатор с межсетевым экраном, ≥1GbE</x:v>
      </x:c>
      <x:c r="F959" s="14" t="n">
        <x:v>1</x:v>
      </x:c>
      <x:c r="G959" s="3" t="str">
        <x:v>шт</x:v>
      </x:c>
      <x:c r="H959" s="15" t="n">
        <x:v>150</x:v>
      </x:c>
      <x:c r="I959" s="15" t="n">
        <x:v>500</x:v>
      </x:c>
      <x:c r="J959" s="16" t="n">
        <x:f>IF(AND(ISNUMBER(F959),ISNUMBER(H959)),F959*H959,"")</x:f>
        <x:v>150</x:v>
      </x:c>
      <x:c r="K959" s="16" t="n">
        <x:f>IF(AND(ISNUMBER(F959),ISNUMBER(I959)),F959*I959,"")</x:f>
        <x:v>500</x:v>
      </x:c>
      <x:c r="L959" s="11" t="str">
        <x:v>Купить</x:v>
      </x:c>
      <x:c r="M959" s="11" t="str">
        <x:v>Подключение к локальной сети. Плата за связь не включена.</x:v>
      </x:c>
      <x:c r="N959" s="11" t="str">
        <x:v>Бюджетная оценка на 03.10.2026. Источник подтверждает характеристики, а не цену.</x:v>
      </x:c>
      <x:c r="O959" s="11" t="str">
        <x:f>IF(C959="Опционально","Вне итога",IF(AND(ISNUMBER(F959),ISNUMBER(H959),ISNUMBER(I959),F959&gt;0,H959&gt;=0,I959&gt;=H959),"Цена учтена","Уточнить цену/количество"))</x:f>
        <x:v>Цена учтена</x:v>
      </x:c>
      <x:c r="P959" s="10"/>
      <x:c r="Q959" s="18" t="str">
        <x:v>Бюджетная оценка автора</x:v>
      </x:c>
      <x:c r="R959" s="18" t="str"/>
    </x:row>
    <x:row r="960" ht="44" customHeight="1">
      <x:c r="A960" s="10" t="str">
        <x:v>B5</x:v>
      </x:c>
      <x:c r="B960" s="10" t="str">
        <x:v>B5</x:v>
      </x:c>
      <x:c r="C960" s="11" t="str">
        <x:v>Оборудование</x:v>
      </x:c>
      <x:c r="D960" s="11" t="str">
        <x:v>Резервное хранилище</x:v>
      </x:c>
      <x:c r="E960" s="11" t="str">
        <x:v>NAS 4 отсека, 10GbE, RAM ≥16GB, диски отдельно</x:v>
      </x:c>
      <x:c r="F960" s="14" t="n">
        <x:v>1</x:v>
      </x:c>
      <x:c r="G960" s="3" t="str">
        <x:v>шт</x:v>
      </x:c>
      <x:c r="H960" s="15" t="n">
        <x:v>1100</x:v>
      </x:c>
      <x:c r="I960" s="15" t="n">
        <x:v>2600</x:v>
      </x:c>
      <x:c r="J960" s="16" t="n">
        <x:f>IF(AND(ISNUMBER(F960),ISNUMBER(H960)),F960*H960,"")</x:f>
        <x:v>1100</x:v>
      </x:c>
      <x:c r="K960" s="16" t="n">
        <x:f>IF(AND(ISNUMBER(F960),ISNUMBER(I960)),F960*I960,"")</x:f>
        <x:v>2600</x:v>
      </x:c>
      <x:c r="L960" s="11" t="str">
        <x:v>Купить</x:v>
      </x:c>
      <x:c r="M960" s="11" t="str">
        <x:v>Копии настроек, данных и контрольных точек. Основной сервер не считается резервной копией.</x:v>
      </x:c>
      <x:c r="N960" s="11" t="str">
        <x:v>Бюджетная оценка на 03.10.2026. Источник подтверждает характеристики, а не цену.</x:v>
      </x:c>
      <x:c r="O960" s="11" t="str">
        <x:f>IF(C960="Опционально","Вне итога",IF(AND(ISNUMBER(F960),ISNUMBER(H960),ISNUMBER(I960),F960&gt;0,H960&gt;=0,I960&gt;=H960),"Цена учтена","Уточнить цену/количество"))</x:f>
        <x:v>Цена учтена</x:v>
      </x:c>
      <x:c r="P960" s="10"/>
      <x:c r="Q960" s="18" t="str">
        <x:v>Бюджетная оценка автора</x:v>
      </x:c>
      <x:c r="R960" s="18" t="str"/>
    </x:row>
    <x:row r="961" ht="44" customHeight="1">
      <x:c r="A961" s="10" t="str">
        <x:v>B5</x:v>
      </x:c>
      <x:c r="B961" s="10" t="str">
        <x:v>B5</x:v>
      </x:c>
      <x:c r="C961" s="11" t="str">
        <x:v>Оборудование</x:v>
      </x:c>
      <x:c r="D961" s="11" t="str">
        <x:v>Диски резервного хранилища</x:v>
      </x:c>
      <x:c r="E961" s="11" t="str">
        <x:v>4×12TB NAS/enterprise HDD. RAID6: около 24TB до форматирования</x:v>
      </x:c>
      <x:c r="F961" s="14" t="n">
        <x:v>4</x:v>
      </x:c>
      <x:c r="G961" s="3" t="str">
        <x:v>шт</x:v>
      </x:c>
      <x:c r="H961" s="15" t="n">
        <x:v>250</x:v>
      </x:c>
      <x:c r="I961" s="15" t="n">
        <x:v>430</x:v>
      </x:c>
      <x:c r="J961" s="16" t="n">
        <x:f>IF(AND(ISNUMBER(F961),ISNUMBER(H961)),F961*H961,"")</x:f>
        <x:v>1000</x:v>
      </x:c>
      <x:c r="K961" s="16" t="n">
        <x:f>IF(AND(ISNUMBER(F961),ISNUMBER(I961)),F961*I961,"")</x:f>
        <x:v>1720</x:v>
      </x:c>
      <x:c r="L961" s="11" t="str">
        <x:v>Купить</x:v>
      </x:c>
      <x:c r="M961" s="11" t="str">
        <x:v>Цена каждого диска. Один дополнительный запасной диск указан отдельно.</x:v>
      </x:c>
      <x:c r="N961" s="11" t="str">
        <x:v>Бюджетная оценка на 03.10.2026. Источник подтверждает характеристики, а не цену.</x:v>
      </x:c>
      <x:c r="O961" s="11" t="str">
        <x:f>IF(C961="Опционально","Вне итога",IF(AND(ISNUMBER(F961),ISNUMBER(H961),ISNUMBER(I961),F961&gt;0,H961&gt;=0,I961&gt;=H961),"Цена учтена","Уточнить цену/количество"))</x:f>
        <x:v>Цена учтена</x:v>
      </x:c>
      <x:c r="P961" s="10"/>
      <x:c r="Q961" s="18" t="str">
        <x:v>Бюджетная оценка автора</x:v>
      </x:c>
      <x:c r="R961" s="18" t="str"/>
    </x:row>
    <x:row r="962" ht="44" customHeight="1">
      <x:c r="A962" s="10" t="str">
        <x:v>B5</x:v>
      </x:c>
      <x:c r="B962" s="10" t="str">
        <x:v>B5</x:v>
      </x:c>
      <x:c r="C962" s="11" t="str">
        <x:v>Оборудование</x:v>
      </x:c>
      <x:c r="D962" s="11" t="str">
        <x:v>Запасной диск NAS</x:v>
      </x:c>
      <x:c r="E962" s="11" t="str">
        <x:v>12TB той же совместимой серии</x:v>
      </x:c>
      <x:c r="F962" s="14" t="n">
        <x:v>1</x:v>
      </x:c>
      <x:c r="G962" s="3" t="str">
        <x:v>шт</x:v>
      </x:c>
      <x:c r="H962" s="15" t="n">
        <x:v>250</x:v>
      </x:c>
      <x:c r="I962" s="15" t="n">
        <x:v>430</x:v>
      </x:c>
      <x:c r="J962" s="16" t="n">
        <x:f>IF(AND(ISNUMBER(F962),ISNUMBER(H962)),F962*H962,"")</x:f>
        <x:v>250</x:v>
      </x:c>
      <x:c r="K962" s="16" t="n">
        <x:f>IF(AND(ISNUMBER(F962),ISNUMBER(I962)),F962*I962,"")</x:f>
        <x:v>430</x:v>
      </x:c>
      <x:c r="L962" s="11" t="str">
        <x:v>Купить</x:v>
      </x:c>
      <x:c r="M962" s="11" t="str">
        <x:v>Быстрая замена отказавшего диска.</x:v>
      </x:c>
      <x:c r="N962" s="11" t="str">
        <x:v>Бюджетная оценка на 03.10.2026. Источник подтверждает характеристики, а не цену.</x:v>
      </x:c>
      <x:c r="O962" s="11" t="str">
        <x:f>IF(C962="Опционально","Вне итога",IF(AND(ISNUMBER(F962),ISNUMBER(H962),ISNUMBER(I962),F962&gt;0,H962&gt;=0,I962&gt;=H962),"Цена учтена","Уточнить цену/количество"))</x:f>
        <x:v>Цена учтена</x:v>
      </x:c>
      <x:c r="P962" s="10"/>
      <x:c r="Q962" s="18" t="str">
        <x:v>Бюджетная оценка автора</x:v>
      </x:c>
      <x:c r="R962" s="18" t="str"/>
    </x:row>
    <x:row r="963" ht="44" customHeight="1">
      <x:c r="A963" s="10" t="str">
        <x:v>B5</x:v>
      </x:c>
      <x:c r="B963" s="10" t="str">
        <x:v>B5</x:v>
      </x:c>
      <x:c r="C963" s="11" t="str">
        <x:v>Оборудование</x:v>
      </x:c>
      <x:c r="D963" s="11" t="str">
        <x:v>Рабочее место администратора</x:v>
      </x:c>
      <x:c r="E963" s="11" t="str">
        <x:v>Мини-ПК 16GB RAM, SSD 512GB, Ethernet</x:v>
      </x:c>
      <x:c r="F963" s="14" t="n">
        <x:v>1</x:v>
      </x:c>
      <x:c r="G963" s="3" t="str">
        <x:v>шт</x:v>
      </x:c>
      <x:c r="H963" s="15" t="n">
        <x:v>400</x:v>
      </x:c>
      <x:c r="I963" s="15" t="n">
        <x:v>800</x:v>
      </x:c>
      <x:c r="J963" s="16" t="n">
        <x:f>IF(AND(ISNUMBER(F963),ISNUMBER(H963)),F963*H963,"")</x:f>
        <x:v>400</x:v>
      </x:c>
      <x:c r="K963" s="16" t="n">
        <x:f>IF(AND(ISNUMBER(F963),ISNUMBER(I963)),F963*I963,"")</x:f>
        <x:v>800</x:v>
      </x:c>
      <x:c r="L963" s="11" t="str">
        <x:v>Купить</x:v>
      </x:c>
      <x:c r="M963" s="11" t="str">
        <x:v>Настройка и управление системой. Для Mac можно использовать один узел вместо отдельного ПК.</x:v>
      </x:c>
      <x:c r="N963" s="11" t="str">
        <x:v>Бюджетная оценка на 03.10.2026. Источник подтверждает характеристики, а не цену.</x:v>
      </x:c>
      <x:c r="O963" s="11" t="str">
        <x:f>IF(C963="Опционально","Вне итога",IF(AND(ISNUMBER(F963),ISNUMBER(H963),ISNUMBER(I963),F963&gt;0,H963&gt;=0,I963&gt;=H963),"Цена учтена","Уточнить цену/количество"))</x:f>
        <x:v>Цена учтена</x:v>
      </x:c>
      <x:c r="P963" s="10"/>
      <x:c r="Q963" s="18" t="str">
        <x:v>Бюджетная оценка автора</x:v>
      </x:c>
      <x:c r="R963" s="18" t="str"/>
    </x:row>
    <x:row r="964" ht="44" customHeight="1">
      <x:c r="A964" s="10" t="str">
        <x:v>B5</x:v>
      </x:c>
      <x:c r="B964" s="10" t="str">
        <x:v>B5</x:v>
      </x:c>
      <x:c r="C964" s="11" t="str">
        <x:v>Оборудование</x:v>
      </x:c>
      <x:c r="D964" s="11" t="str">
        <x:v>Монитор</x:v>
      </x:c>
      <x:c r="E964" s="11" t="str">
        <x:v>27 дюймов, HDMI/DisplayPort</x:v>
      </x:c>
      <x:c r="F964" s="14" t="n">
        <x:v>1</x:v>
      </x:c>
      <x:c r="G964" s="3" t="str">
        <x:v>шт</x:v>
      </x:c>
      <x:c r="H964" s="15" t="n">
        <x:v>160</x:v>
      </x:c>
      <x:c r="I964" s="15" t="n">
        <x:v>320</x:v>
      </x:c>
      <x:c r="J964" s="16" t="n">
        <x:f>IF(AND(ISNUMBER(F964),ISNUMBER(H964)),F964*H964,"")</x:f>
        <x:v>160</x:v>
      </x:c>
      <x:c r="K964" s="16" t="n">
        <x:f>IF(AND(ISNUMBER(F964),ISNUMBER(I964)),F964*I964,"")</x:f>
        <x:v>320</x:v>
      </x:c>
      <x:c r="L964" s="11" t="str">
        <x:v>Купить</x:v>
      </x:c>
      <x:c r="M964" s="11" t="str"/>
      <x:c r="N964" s="11" t="str">
        <x:v>Бюджетная оценка на 03.10.2026. Источник подтверждает характеристики, а не цену.</x:v>
      </x:c>
      <x:c r="O964" s="11" t="str">
        <x:f>IF(C964="Опционально","Вне итога",IF(AND(ISNUMBER(F964),ISNUMBER(H964),ISNUMBER(I964),F964&gt;0,H964&gt;=0,I964&gt;=H964),"Цена учтена","Уточнить цену/количество"))</x:f>
        <x:v>Цена учтена</x:v>
      </x:c>
      <x:c r="P964" s="10"/>
      <x:c r="Q964" s="18" t="str">
        <x:v>Бюджетная оценка автора</x:v>
      </x:c>
      <x:c r="R964" s="18" t="str"/>
    </x:row>
    <x:row r="965" ht="44" customHeight="1">
      <x:c r="A965" s="10" t="str">
        <x:v>B5</x:v>
      </x:c>
      <x:c r="B965" s="10" t="str">
        <x:v>B5</x:v>
      </x:c>
      <x:c r="C965" s="11" t="str">
        <x:v>Оборудование</x:v>
      </x:c>
      <x:c r="D965" s="11" t="str">
        <x:v>Клавиатура и мышь</x:v>
      </x:c>
      <x:c r="E965" s="11" t="str">
        <x:v>Проводные USB</x:v>
      </x:c>
      <x:c r="F965" s="14" t="n">
        <x:v>1</x:v>
      </x:c>
      <x:c r="G965" s="3" t="str">
        <x:v>к-т</x:v>
      </x:c>
      <x:c r="H965" s="15" t="n">
        <x:v>30</x:v>
      </x:c>
      <x:c r="I965" s="15" t="n">
        <x:v>70</x:v>
      </x:c>
      <x:c r="J965" s="16" t="n">
        <x:f>IF(AND(ISNUMBER(F965),ISNUMBER(H965)),F965*H965,"")</x:f>
        <x:v>30</x:v>
      </x:c>
      <x:c r="K965" s="16" t="n">
        <x:f>IF(AND(ISNUMBER(F965),ISNUMBER(I965)),F965*I965,"")</x:f>
        <x:v>70</x:v>
      </x:c>
      <x:c r="L965" s="11" t="str">
        <x:v>Купить</x:v>
      </x:c>
      <x:c r="M965" s="11" t="str"/>
      <x:c r="N965" s="11" t="str">
        <x:v>Бюджетная оценка на 03.10.2026. Источник подтверждает характеристики, а не цену.</x:v>
      </x:c>
      <x:c r="O965" s="11" t="str">
        <x:f>IF(C965="Опционально","Вне итога",IF(AND(ISNUMBER(F965),ISNUMBER(H965),ISNUMBER(I965),F965&gt;0,H965&gt;=0,I965&gt;=H965),"Цена учтена","Уточнить цену/количество"))</x:f>
        <x:v>Цена учтена</x:v>
      </x:c>
      <x:c r="P965" s="10"/>
      <x:c r="Q965" s="18" t="str">
        <x:v>Бюджетная оценка автора</x:v>
      </x:c>
      <x:c r="R965" s="18" t="str"/>
    </x:row>
    <x:row r="966" ht="44" customHeight="1">
      <x:c r="A966" s="10" t="str">
        <x:v>B5</x:v>
      </x:c>
      <x:c r="B966" s="10" t="str">
        <x:v>B5</x:v>
      </x:c>
      <x:c r="C966" s="11" t="str">
        <x:v>Оборудование</x:v>
      </x:c>
      <x:c r="D966" s="11" t="str">
        <x:v>Кабель монитора</x:v>
      </x:c>
      <x:c r="E966" s="11" t="str">
        <x:v>HDMI/DisplayPort 2 м, по разъёму компьютера</x:v>
      </x:c>
      <x:c r="F966" s="14" t="n">
        <x:v>1</x:v>
      </x:c>
      <x:c r="G966" s="3" t="str">
        <x:v>шт</x:v>
      </x:c>
      <x:c r="H966" s="15" t="n">
        <x:v>10</x:v>
      </x:c>
      <x:c r="I966" s="15" t="n">
        <x:v>30</x:v>
      </x:c>
      <x:c r="J966" s="16" t="n">
        <x:f>IF(AND(ISNUMBER(F966),ISNUMBER(H966)),F966*H966,"")</x:f>
        <x:v>10</x:v>
      </x:c>
      <x:c r="K966" s="16" t="n">
        <x:f>IF(AND(ISNUMBER(F966),ISNUMBER(I966)),F966*I966,"")</x:f>
        <x:v>30</x:v>
      </x:c>
      <x:c r="L966" s="11" t="str">
        <x:v>Купить</x:v>
      </x:c>
      <x:c r="M966" s="11" t="str"/>
      <x:c r="N966" s="11" t="str">
        <x:v>Бюджетная оценка на 03.10.2026. Источник подтверждает характеристики, а не цену.</x:v>
      </x:c>
      <x:c r="O966" s="11" t="str">
        <x:f>IF(C966="Опционально","Вне итога",IF(AND(ISNUMBER(F966),ISNUMBER(H966),ISNUMBER(I966),F966&gt;0,H966&gt;=0,I966&gt;=H966),"Цена учтена","Уточнить цену/количество"))</x:f>
        <x:v>Цена учтена</x:v>
      </x:c>
      <x:c r="P966" s="10"/>
      <x:c r="Q966" s="18" t="str">
        <x:v>Бюджетная оценка автора</x:v>
      </x:c>
      <x:c r="R966" s="18" t="str"/>
    </x:row>
    <x:row r="967" ht="44" customHeight="1">
      <x:c r="A967" s="10" t="str">
        <x:v>B5</x:v>
      </x:c>
      <x:c r="B967" s="10" t="str">
        <x:v>B5</x:v>
      </x:c>
      <x:c r="C967" s="11" t="str">
        <x:v>Оборудование</x:v>
      </x:c>
      <x:c r="D967" s="11" t="str">
        <x:v>Патч-корды обычной сети</x:v>
      </x:c>
      <x:c r="E967" s="11" t="str">
        <x:v>Cat6A, 2 м, RJ45, заводские</x:v>
      </x:c>
      <x:c r="F967" s="14" t="n">
        <x:v>14</x:v>
      </x:c>
      <x:c r="G967" s="3" t="str">
        <x:v>шт</x:v>
      </x:c>
      <x:c r="H967" s="15" t="n">
        <x:v>8</x:v>
      </x:c>
      <x:c r="I967" s="15" t="n">
        <x:v>20</x:v>
      </x:c>
      <x:c r="J967" s="16" t="n">
        <x:f>IF(AND(ISNUMBER(F967),ISNUMBER(H967)),F967*H967,"")</x:f>
        <x:v>112</x:v>
      </x:c>
      <x:c r="K967" s="16" t="n">
        <x:f>IF(AND(ISNUMBER(F967),ISNUMBER(I967)),F967*I967,"")</x:f>
        <x:v>280</x:v>
      </x:c>
      <x:c r="L967" s="11" t="str">
        <x:v>Купить</x:v>
      </x:c>
      <x:c r="M967" s="11" t="str">
        <x:v>12 рабочих соединений и 2 запасных. Длина 2 м является исходным допущением.</x:v>
      </x:c>
      <x:c r="N967" s="11" t="str">
        <x:v>Бюджетная оценка на 03.10.2026. Источник подтверждает характеристики, а не цену.</x:v>
      </x:c>
      <x:c r="O967" s="11" t="str">
        <x:f>IF(C967="Опционально","Вне итога",IF(AND(ISNUMBER(F967),ISNUMBER(H967),ISNUMBER(I967),F967&gt;0,H967&gt;=0,I967&gt;=H967),"Цена учтена","Уточнить цену/количество"))</x:f>
        <x:v>Цена учтена</x:v>
      </x:c>
      <x:c r="P967" s="10"/>
      <x:c r="Q967" s="18" t="str">
        <x:v>Бюджетная оценка автора</x:v>
      </x:c>
      <x:c r="R967" s="18" t="str"/>
    </x:row>
    <x:row r="968" ht="44" customHeight="1">
      <x:c r="A968" s="10" t="str">
        <x:v>B5</x:v>
      </x:c>
      <x:c r="B968" s="10" t="str">
        <x:v>B5</x:v>
      </x:c>
      <x:c r="C968" s="11" t="str">
        <x:v>Оборудование</x:v>
      </x:c>
      <x:c r="D968" s="11" t="str">
        <x:v>USB-накопители для восстановления</x:v>
      </x:c>
      <x:c r="E968" s="11" t="str">
        <x:v>64GB USB 3.x</x:v>
      </x:c>
      <x:c r="F968" s="14" t="n">
        <x:v>2</x:v>
      </x:c>
      <x:c r="G968" s="3" t="str">
        <x:v>шт</x:v>
      </x:c>
      <x:c r="H968" s="15" t="n">
        <x:v>12</x:v>
      </x:c>
      <x:c r="I968" s="15" t="n">
        <x:v>25</x:v>
      </x:c>
      <x:c r="J968" s="16" t="n">
        <x:f>IF(AND(ISNUMBER(F968),ISNUMBER(H968)),F968*H968,"")</x:f>
        <x:v>24</x:v>
      </x:c>
      <x:c r="K968" s="16" t="n">
        <x:f>IF(AND(ISNUMBER(F968),ISNUMBER(I968)),F968*I968,"")</x:f>
        <x:v>50</x:v>
      </x:c>
      <x:c r="L968" s="11" t="str">
        <x:v>Купить</x:v>
      </x:c>
      <x:c r="M968" s="11" t="str">
        <x:v>Установочный носитель и аварийное восстановление. Не место хранения единственной копии данных.</x:v>
      </x:c>
      <x:c r="N968" s="11" t="str">
        <x:v>Бюджетная оценка на 03.10.2026. Источник подтверждает характеристики, а не цену.</x:v>
      </x:c>
      <x:c r="O968" s="11" t="str">
        <x:f>IF(C968="Опционально","Вне итога",IF(AND(ISNUMBER(F968),ISNUMBER(H968),ISNUMBER(I968),F968&gt;0,H968&gt;=0,I968&gt;=H968),"Цена учтена","Уточнить цену/количество"))</x:f>
        <x:v>Цена учтена</x:v>
      </x:c>
      <x:c r="P968" s="10"/>
      <x:c r="Q968" s="18" t="str">
        <x:v>Бюджетная оценка автора</x:v>
      </x:c>
      <x:c r="R968" s="18" t="str"/>
    </x:row>
    <x:row r="969" ht="44" customHeight="1">
      <x:c r="A969" s="10" t="str">
        <x:v>B5</x:v>
      </x:c>
      <x:c r="B969" s="10" t="str">
        <x:v>B5</x:v>
      </x:c>
      <x:c r="C969" s="11" t="str">
        <x:v>Помещение</x:v>
      </x:c>
      <x:c r="D969" s="11" t="str">
        <x:v>Обследование и проект</x:v>
      </x:c>
      <x:c r="E969" s="11" t="str">
        <x:v>Электрик, специалист по охлаждению, проверка несущей способности пола</x:v>
      </x:c>
      <x:c r="F969" s="14" t="n">
        <x:v>1</x:v>
      </x:c>
      <x:c r="G969" s="3" t="str">
        <x:v>усл</x:v>
      </x:c>
      <x:c r="H969" s="15" t="n">
        <x:v>500</x:v>
      </x:c>
      <x:c r="I969" s="15" t="n">
        <x:v>1500</x:v>
      </x:c>
      <x:c r="J969" s="16" t="n">
        <x:f>IF(AND(ISNUMBER(F969),ISNUMBER(H969)),F969*H969,"")</x:f>
        <x:v>500</x:v>
      </x:c>
      <x:c r="K969" s="16" t="n">
        <x:f>IF(AND(ISNUMBER(F969),ISNUMBER(I969)),F969*I969,"")</x:f>
        <x:v>1500</x:v>
      </x:c>
      <x:c r="L969" s="11" t="str">
        <x:v>Купить</x:v>
      </x:c>
      <x:c r="M969" s="11" t="str">
        <x:v>Уточнить вводную мощность, трассы, дверные проёмы, этаж, шум и наружный блок. До закупки кабеля и защиты.</x:v>
      </x:c>
      <x:c r="N969" s="11" t="str">
        <x:v>Бюджетная оценка на 03.10.2026. Источник подтверждает характеристики, а не цену.</x:v>
      </x:c>
      <x:c r="O969" s="11" t="str">
        <x:f>IF(C969="Опционально","Вне итога",IF(AND(ISNUMBER(F969),ISNUMBER(H969),ISNUMBER(I969),F969&gt;0,H969&gt;=0,I969&gt;=H969),"Цена учтена","Уточнить цену/количество"))</x:f>
        <x:v>Цена учтена</x:v>
      </x:c>
      <x:c r="P969" s="10"/>
      <x:c r="Q969" s="18" t="str">
        <x:v>Бюджетная оценка автора</x:v>
      </x:c>
      <x:c r="R969" s="18" t="str"/>
    </x:row>
    <x:row r="970" ht="44" customHeight="1">
      <x:c r="A970" s="10" t="str">
        <x:v>B5</x:v>
      </x:c>
      <x:c r="B970" s="10" t="str">
        <x:v>B5</x:v>
      </x:c>
      <x:c r="C970" s="11" t="str">
        <x:v>Помещение</x:v>
      </x:c>
      <x:c r="D970" s="11" t="str">
        <x:v>Подготовка поверхностей</x:v>
      </x:c>
      <x:c r="E970" s="11" t="str">
        <x:v>Обеспыливание, герметизация щелей, ремонт покрытия существующей комнаты</x:v>
      </x:c>
      <x:c r="F970" s="14" t="n">
        <x:v>16</x:v>
      </x:c>
      <x:c r="G970" s="3" t="str">
        <x:v>м²</x:v>
      </x:c>
      <x:c r="H970" s="15" t="n">
        <x:v>30</x:v>
      </x:c>
      <x:c r="I970" s="15" t="n">
        <x:v>80</x:v>
      </x:c>
      <x:c r="J970" s="16" t="n">
        <x:f>IF(AND(ISNUMBER(F970),ISNUMBER(H970)),F970*H970,"")</x:f>
        <x:v>480</x:v>
      </x:c>
      <x:c r="K970" s="16" t="n">
        <x:f>IF(AND(ISNUMBER(F970),ISNUMBER(I970)),F970*I970,"")</x:f>
        <x:v>1280</x:v>
      </x:c>
      <x:c r="L970" s="11" t="str">
        <x:v>Купить</x:v>
      </x:c>
      <x:c r="M970" s="11" t="str">
        <x:v>Исходно помещение с готовыми стенами и крышей. Строительство здания не рассчитано.</x:v>
      </x:c>
      <x:c r="N970" s="11" t="str">
        <x:v>Бюджетная оценка на 03.10.2026. Источник подтверждает характеристики, а не цену.</x:v>
      </x:c>
      <x:c r="O970" s="11" t="str">
        <x:f>IF(C970="Опционально","Вне итога",IF(AND(ISNUMBER(F970),ISNUMBER(H970),ISNUMBER(I970),F970&gt;0,H970&gt;=0,I970&gt;=H970),"Цена учтена","Уточнить цену/количество"))</x:f>
        <x:v>Цена учтена</x:v>
      </x:c>
      <x:c r="P970" s="10"/>
      <x:c r="Q970" s="18" t="str">
        <x:v>Бюджетная оценка автора</x:v>
      </x:c>
      <x:c r="R970" s="18" t="str"/>
    </x:row>
    <x:row r="971" ht="44" customHeight="1">
      <x:c r="A971" s="10" t="str">
        <x:v>B5</x:v>
      </x:c>
      <x:c r="B971" s="10" t="str">
        <x:v>B5</x:v>
      </x:c>
      <x:c r="C971" s="11" t="str">
        <x:v>Помещение</x:v>
      </x:c>
      <x:c r="D971" s="11" t="str">
        <x:v>Усиление пола и перемещение тяжёлого оборудования</x:v>
      </x:c>
      <x:c r="E971" s="11" t="str">
        <x:v>Работы по результатам обследования, бюджетный резерв</x:v>
      </x:c>
      <x:c r="F971" s="14" t="n">
        <x:v>1</x:v>
      </x:c>
      <x:c r="G971" s="3" t="str">
        <x:v>резерв</x:v>
      </x:c>
      <x:c r="H971" s="15" t="n">
        <x:v>0</x:v>
      </x:c>
      <x:c r="I971" s="15" t="n">
        <x:v>2000</x:v>
      </x:c>
      <x:c r="J971" s="16" t="n">
        <x:f>IF(AND(ISNUMBER(F971),ISNUMBER(H971)),F971*H971,"")</x:f>
        <x:v>0</x:v>
      </x:c>
      <x:c r="K971" s="16" t="n">
        <x:f>IF(AND(ISNUMBER(F971),ISNUMBER(I971)),F971*I971,"")</x:f>
        <x:v>2000</x:v>
      </x:c>
      <x:c r="L971" s="11" t="str">
        <x:v>Резерв</x:v>
      </x:c>
      <x:c r="M971" s="11" t="str">
        <x:v>Может не понадобиться. Для тяжёлых стоек нагрузку подтверждает инженер, цену даёт подрядчик.</x:v>
      </x:c>
      <x:c r="N971" s="11" t="str">
        <x:v>Бюджетная оценка на 03.10.2026. Источник подтверждает характеристики, а не цену.</x:v>
      </x:c>
      <x:c r="O971" s="11" t="str">
        <x:f>IF(C971="Опционально","Вне итога",IF(AND(ISNUMBER(F971),ISNUMBER(H971),ISNUMBER(I971),F971&gt;0,H971&gt;=0,I971&gt;=H971),"Цена учтена","Уточнить цену/количество"))</x:f>
        <x:v>Цена учтена</x:v>
      </x:c>
      <x:c r="P971" s="10"/>
      <x:c r="Q971" s="18" t="str">
        <x:v>Бюджетная оценка автора</x:v>
      </x:c>
      <x:c r="R971" s="18" t="str"/>
    </x:row>
    <x:row r="972" ht="44" customHeight="1">
      <x:c r="A972" s="10" t="str">
        <x:v>B5</x:v>
      </x:c>
      <x:c r="B972" s="10" t="str">
        <x:v>B5</x:v>
      </x:c>
      <x:c r="C972" s="11" t="str">
        <x:v>Помещение</x:v>
      </x:c>
      <x:c r="D972" s="11" t="str">
        <x:v>Размещение компьютеров</x:v>
      </x:c>
      <x:c r="E972" s="11" t="str">
        <x:v>Стол/стойка с открытым доступом воздуха, нагрузка по массе устройств</x:v>
      </x:c>
      <x:c r="F972" s="14" t="n">
        <x:v>1</x:v>
      </x:c>
      <x:c r="G972" s="3" t="str">
        <x:v>к-т</x:v>
      </x:c>
      <x:c r="H972" s="15" t="n">
        <x:v>250</x:v>
      </x:c>
      <x:c r="I972" s="15" t="n">
        <x:v>800</x:v>
      </x:c>
      <x:c r="J972" s="16" t="n">
        <x:f>IF(AND(ISNUMBER(F972),ISNUMBER(H972)),F972*H972,"")</x:f>
        <x:v>250</x:v>
      </x:c>
      <x:c r="K972" s="16" t="n">
        <x:f>IF(AND(ISNUMBER(F972),ISNUMBER(I972)),F972*I972,"")</x:f>
        <x:v>800</x:v>
      </x:c>
      <x:c r="L972" s="11" t="str">
        <x:v>Купить</x:v>
      </x:c>
      <x:c r="M972" s="11" t="str">
        <x:v>Не закрывать Mac/Spark в шкаф без принудительной вентиляции.</x:v>
      </x:c>
      <x:c r="N972" s="11" t="str">
        <x:v>Бюджетная оценка на 03.10.2026. Источник подтверждает характеристики, а не цену.</x:v>
      </x:c>
      <x:c r="O972" s="11" t="str">
        <x:f>IF(C972="Опционально","Вне итога",IF(AND(ISNUMBER(F972),ISNUMBER(H972),ISNUMBER(I972),F972&gt;0,H972&gt;=0,I972&gt;=H972),"Цена учтена","Уточнить цену/количество"))</x:f>
        <x:v>Цена учтена</x:v>
      </x:c>
      <x:c r="P972" s="10"/>
      <x:c r="Q972" s="18" t="str">
        <x:v>Бюджетная оценка автора</x:v>
      </x:c>
      <x:c r="R972" s="18" t="str"/>
    </x:row>
    <x:row r="973" ht="61" customHeight="1">
      <x:c r="A973" s="10" t="str">
        <x:v>B5</x:v>
      </x:c>
      <x:c r="B973" s="10" t="str">
        <x:v>B5</x:v>
      </x:c>
      <x:c r="C973" s="11" t="str">
        <x:v>Помещение</x:v>
      </x:c>
      <x:c r="D973" s="11" t="str">
        <x:v>Источник бесперебойного питания</x:v>
      </x:c>
      <x:c r="E973" s="11" t="str">
        <x:v>Онлайн ИБП 5kVA. Активная мощность ≥3.5kW</x:v>
      </x:c>
      <x:c r="F973" s="14" t="n">
        <x:v>1</x:v>
      </x:c>
      <x:c r="G973" s="3" t="str">
        <x:v>шт</x:v>
      </x:c>
      <x:c r="H973" s="15" t="n">
        <x:v>2800</x:v>
      </x:c>
      <x:c r="I973" s="15" t="n">
        <x:v>6000</x:v>
      </x:c>
      <x:c r="J973" s="16" t="n">
        <x:f>IF(AND(ISNUMBER(F973),ISNUMBER(H973)),F973*H973,"")</x:f>
        <x:v>2800</x:v>
      </x:c>
      <x:c r="K973" s="16" t="n">
        <x:f>IF(AND(ISNUMBER(F973),ISNUMBER(I973)),F973*I973,"")</x:f>
        <x:v>6000</x:v>
      </x:c>
      <x:c r="L973" s="11" t="str">
        <x:v>Купить</x:v>
      </x:c>
      <x:c r="M973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973" s="11" t="str">
        <x:v>Бюджетная оценка на 03.10.2026. Источник подтверждает характеристики, а не цену.</x:v>
      </x:c>
      <x:c r="O973" s="11" t="str">
        <x:f>IF(C973="Опционально","Вне итога",IF(AND(ISNUMBER(F973),ISNUMBER(H973),ISNUMBER(I973),F973&gt;0,H973&gt;=0,I973&gt;=H973),"Цена учтена","Уточнить цену/количество"))</x:f>
        <x:v>Цена учтена</x:v>
      </x:c>
      <x:c r="P973" s="10"/>
      <x:c r="Q973" s="18" t="str">
        <x:v>Бюджетная оценка автора</x:v>
      </x:c>
      <x:c r="R973" s="18" t="str"/>
    </x:row>
    <x:row r="974" ht="61" customHeight="1">
      <x:c r="A974" s="10" t="str">
        <x:v>B5</x:v>
      </x:c>
      <x:c r="B974" s="10" t="str">
        <x:v>B5</x:v>
      </x:c>
      <x:c r="C974" s="11" t="str">
        <x:v>Помещение</x:v>
      </x:c>
      <x:c r="D974" s="11" t="str">
        <x:v>Батареи и шкаф батарей</x:v>
      </x:c>
      <x:c r="E974" s="11" t="str">
        <x:v>Внешний комплект, 5–10 минут при нагрузке 2.8kW</x:v>
      </x:c>
      <x:c r="F974" s="14" t="n">
        <x:v>1</x:v>
      </x:c>
      <x:c r="G974" s="3" t="str">
        <x:v>к-т</x:v>
      </x:c>
      <x:c r="H974" s="15" t="n">
        <x:v>979.9999999999999</x:v>
      </x:c>
      <x:c r="I974" s="15" t="n">
        <x:v>2380</x:v>
      </x:c>
      <x:c r="J974" s="16" t="n">
        <x:f>IF(AND(ISNUMBER(F974),ISNUMBER(H974)),F974*H974,"")</x:f>
        <x:v>979.9999999999999</x:v>
      </x:c>
      <x:c r="K974" s="16" t="n">
        <x:f>IF(AND(ISNUMBER(F974),ISNUMBER(I974)),F974*I974,"")</x:f>
        <x:v>2380</x:v>
      </x:c>
      <x:c r="L974" s="11" t="str">
        <x:v>Купить</x:v>
      </x:c>
      <x:c r="M974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974" s="11" t="str">
        <x:v>Бюджетная оценка на 03.10.2026. Источник подтверждает характеристики, а не цену.</x:v>
      </x:c>
      <x:c r="O974" s="11" t="str">
        <x:f>IF(C974="Опционально","Вне итога",IF(AND(ISNUMBER(F974),ISNUMBER(H974),ISNUMBER(I974),F974&gt;0,H974&gt;=0,I974&gt;=H974),"Цена учтена","Уточнить цену/количество"))</x:f>
        <x:v>Цена учтена</x:v>
      </x:c>
      <x:c r="P974" s="10"/>
      <x:c r="Q974" s="18" t="str">
        <x:v>Бюджетная оценка автора</x:v>
      </x:c>
      <x:c r="R974" s="18" t="str"/>
    </x:row>
    <x:row r="975" ht="44" customHeight="1">
      <x:c r="A975" s="10" t="str">
        <x:v>B5</x:v>
      </x:c>
      <x:c r="B975" s="10" t="str">
        <x:v>B5</x:v>
      </x:c>
      <x:c r="C975" s="11" t="str">
        <x:v>Помещение</x:v>
      </x:c>
      <x:c r="D975" s="11" t="str">
        <x:v>Сервисный обход ИБП</x:v>
      </x:c>
      <x:c r="E975" s="11" t="str">
        <x:v>Внешний maintenance bypass и кабели подключения</x:v>
      </x:c>
      <x:c r="F975" s="14" t="n">
        <x:v>1</x:v>
      </x:c>
      <x:c r="G975" s="3" t="str">
        <x:v>к-т</x:v>
      </x:c>
      <x:c r="H975" s="15" t="n">
        <x:v>200</x:v>
      </x:c>
      <x:c r="I975" s="15" t="n">
        <x:v>600</x:v>
      </x:c>
      <x:c r="J975" s="16" t="n">
        <x:f>IF(AND(ISNUMBER(F975),ISNUMBER(H975)),F975*H975,"")</x:f>
        <x:v>200</x:v>
      </x:c>
      <x:c r="K975" s="16" t="n">
        <x:f>IF(AND(ISNUMBER(F975),ISNUMBER(I975)),F975*I975,"")</x:f>
        <x:v>600</x:v>
      </x:c>
      <x:c r="L975" s="11" t="str">
        <x:v>Купить</x:v>
      </x:c>
      <x:c r="M975" s="11" t="str">
        <x:v>Позволяет обслуживать ИБП. Тип подключения согласует электрик.</x:v>
      </x:c>
      <x:c r="N975" s="11" t="str">
        <x:v>Бюджетная оценка на 03.10.2026. Источник подтверждает характеристики, а не цену.</x:v>
      </x:c>
      <x:c r="O975" s="11" t="str">
        <x:f>IF(C975="Опционально","Вне итога",IF(AND(ISNUMBER(F975),ISNUMBER(H975),ISNUMBER(I975),F975&gt;0,H975&gt;=0,I975&gt;=H975),"Цена учтена","Уточнить цену/количество"))</x:f>
        <x:v>Цена учтена</x:v>
      </x:c>
      <x:c r="P975" s="10"/>
      <x:c r="Q975" s="18" t="str">
        <x:v>Бюджетная оценка автора</x:v>
      </x:c>
      <x:c r="R975" s="18" t="str"/>
    </x:row>
    <x:row r="976" ht="44" customHeight="1">
      <x:c r="A976" s="10" t="str">
        <x:v>B5</x:v>
      </x:c>
      <x:c r="B976" s="10" t="str">
        <x:v>B5</x:v>
      </x:c>
      <x:c r="C976" s="11" t="str">
        <x:v>Помещение</x:v>
      </x:c>
      <x:c r="D976" s="11" t="str">
        <x:v>Розетки для IT-оборудования</x:v>
      </x:c>
      <x:c r="E976" s="11" t="str">
        <x:v>Промышленные блоки/розетки с защитой по проекту</x:v>
      </x:c>
      <x:c r="F976" s="14" t="n">
        <x:v>4</x:v>
      </x:c>
      <x:c r="G976" s="3" t="str">
        <x:v>к-т</x:v>
      </x:c>
      <x:c r="H976" s="15" t="n">
        <x:v>35</x:v>
      </x:c>
      <x:c r="I976" s="15" t="n">
        <x:v>100</x:v>
      </x:c>
      <x:c r="J976" s="16" t="n">
        <x:f>IF(AND(ISNUMBER(F976),ISNUMBER(H976)),F976*H976,"")</x:f>
        <x:v>140</x:v>
      </x:c>
      <x:c r="K976" s="16" t="n">
        <x:f>IF(AND(ISNUMBER(F976),ISNUMBER(I976)),F976*I976,"")</x:f>
        <x:v>400</x:v>
      </x:c>
      <x:c r="L976" s="11" t="str">
        <x:v>Купить</x:v>
      </x:c>
      <x:c r="M976" s="11" t="str">
        <x:v>Обычный бытовой удлинитель не заменяет линию требуемой мощности.</x:v>
      </x:c>
      <x:c r="N976" s="11" t="str">
        <x:v>Бюджетная оценка на 03.10.2026. Источник подтверждает характеристики, а не цену.</x:v>
      </x:c>
      <x:c r="O976" s="11" t="str">
        <x:f>IF(C976="Опционально","Вне итога",IF(AND(ISNUMBER(F976),ISNUMBER(H976),ISNUMBER(I976),F976&gt;0,H976&gt;=0,I976&gt;=H976),"Цена учтена","Уточнить цену/количество"))</x:f>
        <x:v>Цена учтена</x:v>
      </x:c>
      <x:c r="P976" s="10"/>
      <x:c r="Q976" s="18" t="str">
        <x:v>Бюджетная оценка автора</x:v>
      </x:c>
      <x:c r="R976" s="18" t="str"/>
    </x:row>
    <x:row r="977" ht="44" customHeight="1">
      <x:c r="A977" s="10" t="str">
        <x:v>B5</x:v>
      </x:c>
      <x:c r="B977" s="10" t="str">
        <x:v>B5</x:v>
      </x:c>
      <x:c r="C977" s="11" t="str">
        <x:v>Помещение</x:v>
      </x:c>
      <x:c r="D977" s="11" t="str">
        <x:v>Электрощит помещения</x:v>
      </x:c>
      <x:c r="E977" s="11" t="str">
        <x:v>Вводной выключатель, отдельные линии IT и охлаждения, УЗИП, учёт, защитные устройства</x:v>
      </x:c>
      <x:c r="F977" s="14" t="n">
        <x:v>1</x:v>
      </x:c>
      <x:c r="G977" s="3" t="str">
        <x:v>к-т</x:v>
      </x:c>
      <x:c r="H977" s="15" t="n">
        <x:v>500</x:v>
      </x:c>
      <x:c r="I977" s="15" t="n">
        <x:v>1500</x:v>
      </x:c>
      <x:c r="J977" s="16" t="n">
        <x:f>IF(AND(ISNUMBER(F977),ISNUMBER(H977)),F977*H977,"")</x:f>
        <x:v>500</x:v>
      </x:c>
      <x:c r="K977" s="16" t="n">
        <x:f>IF(AND(ISNUMBER(F977),ISNUMBER(I977)),F977*I977,"")</x:f>
        <x:v>1500</x:v>
      </x:c>
      <x:c r="L977" s="11" t="str">
        <x:v>Купить</x:v>
      </x:c>
      <x:c r="M977" s="11" t="str">
        <x:v>Номиналы, селективность, УЗО и сечения определяются проектом. В цену включена комплектация щита.</x:v>
      </x:c>
      <x:c r="N977" s="11" t="str">
        <x:v>Бюджетная оценка на 03.10.2026. Источник подтверждает характеристики, а не цену.</x:v>
      </x:c>
      <x:c r="O977" s="11" t="str">
        <x:f>IF(C977="Опционально","Вне итога",IF(AND(ISNUMBER(F977),ISNUMBER(H977),ISNUMBER(I977),F977&gt;0,H977&gt;=0,I977&gt;=H977),"Цена учтена","Уточнить цену/количество"))</x:f>
        <x:v>Цена учтена</x:v>
      </x:c>
      <x:c r="P977" s="10"/>
      <x:c r="Q977" s="18" t="str">
        <x:v>Бюджетная оценка автора</x:v>
      </x:c>
      <x:c r="R977" s="18" t="str"/>
    </x:row>
    <x:row r="978" ht="44" customHeight="1">
      <x:c r="A978" s="10" t="str">
        <x:v>B5</x:v>
      </x:c>
      <x:c r="B978" s="10" t="str">
        <x:v>B5</x:v>
      </x:c>
      <x:c r="C978" s="11" t="str">
        <x:v>Помещение</x:v>
      </x:c>
      <x:c r="D978" s="11" t="str">
        <x:v>Силовой кабель и прокладка до комнаты</x:v>
      </x:c>
      <x:c r="E978" s="11" t="str">
        <x:v>Кабель, лоток, вводы и крепления. Сечение по расчёту</x:v>
      </x:c>
      <x:c r="F978" s="14" t="n">
        <x:v>30</x:v>
      </x:c>
      <x:c r="G978" s="3" t="str">
        <x:v>м</x:v>
      </x:c>
      <x:c r="H978" s="15" t="n">
        <x:v>15</x:v>
      </x:c>
      <x:c r="I978" s="15" t="n">
        <x:v>35</x:v>
      </x:c>
      <x:c r="J978" s="16" t="n">
        <x:f>IF(AND(ISNUMBER(F978),ISNUMBER(H978)),F978*H978,"")</x:f>
        <x:v>450</x:v>
      </x:c>
      <x:c r="K978" s="16" t="n">
        <x:f>IF(AND(ISNUMBER(F978),ISNUMBER(I978)),F978*I978,"")</x:f>
        <x:v>1050</x:v>
      </x:c>
      <x:c r="L978" s="11" t="str">
        <x:v>Купить</x:v>
      </x:c>
      <x:c r="M978" s="11" t="str">
        <x:v>Исходная трасса 30 м. Меняется после обмера. Не является готовым выбором сечения кабеля.</x:v>
      </x:c>
      <x:c r="N978" s="11" t="str">
        <x:v>Бюджетная оценка на 03.10.2026. Источник подтверждает характеристики, а не цену.</x:v>
      </x:c>
      <x:c r="O978" s="11" t="str">
        <x:f>IF(C978="Опционально","Вне итога",IF(AND(ISNUMBER(F978),ISNUMBER(H978),ISNUMBER(I978),F978&gt;0,H978&gt;=0,I978&gt;=H978),"Цена учтена","Уточнить цену/количество"))</x:f>
        <x:v>Цена учтена</x:v>
      </x:c>
      <x:c r="P978" s="10"/>
      <x:c r="Q978" s="18" t="str">
        <x:v>Бюджетная оценка автора</x:v>
      </x:c>
      <x:c r="R978" s="18" t="str"/>
    </x:row>
    <x:row r="979" ht="44" customHeight="1">
      <x:c r="A979" s="10" t="str">
        <x:v>B5</x:v>
      </x:c>
      <x:c r="B979" s="10" t="str">
        <x:v>B5</x:v>
      </x:c>
      <x:c r="C979" s="11" t="str">
        <x:v>Помещение</x:v>
      </x:c>
      <x:c r="D979" s="11" t="str">
        <x:v>Внутренние силовые линии</x:v>
      </x:c>
      <x:c r="E979" s="11" t="str">
        <x:v>Кабели от щита до ИБП/PDU и оборудования охлаждения</x:v>
      </x:c>
      <x:c r="F979" s="14" t="n">
        <x:v>24</x:v>
      </x:c>
      <x:c r="G979" s="3" t="str">
        <x:v>м</x:v>
      </x:c>
      <x:c r="H979" s="15" t="n">
        <x:v>12</x:v>
      </x:c>
      <x:c r="I979" s="15" t="n">
        <x:v>30</x:v>
      </x:c>
      <x:c r="J979" s="16" t="n">
        <x:f>IF(AND(ISNUMBER(F979),ISNUMBER(H979)),F979*H979,"")</x:f>
        <x:v>288</x:v>
      </x:c>
      <x:c r="K979" s="16" t="n">
        <x:f>IF(AND(ISNUMBER(F979),ISNUMBER(I979)),F979*I979,"")</x:f>
        <x:v>720</x:v>
      </x:c>
      <x:c r="L979" s="11" t="str">
        <x:v>Купить</x:v>
      </x:c>
      <x:c r="M979" s="11" t="str">
        <x:v>Исходные длины. Наконечники, разъёмы и крепёж учтены в строке расходников.</x:v>
      </x:c>
      <x:c r="N979" s="11" t="str">
        <x:v>Бюджетная оценка на 03.10.2026. Источник подтверждает характеристики, а не цену.</x:v>
      </x:c>
      <x:c r="O979" s="11" t="str">
        <x:f>IF(C979="Опционально","Вне итога",IF(AND(ISNUMBER(F979),ISNUMBER(H979),ISNUMBER(I979),F979&gt;0,H979&gt;=0,I979&gt;=H979),"Цена учтена","Уточнить цену/количество"))</x:f>
        <x:v>Цена учтена</x:v>
      </x:c>
      <x:c r="P979" s="10"/>
      <x:c r="Q979" s="18" t="str">
        <x:v>Бюджетная оценка автора</x:v>
      </x:c>
      <x:c r="R979" s="18" t="str"/>
    </x:row>
    <x:row r="980" ht="61" customHeight="1">
      <x:c r="A980" s="10" t="str">
        <x:v>B5</x:v>
      </x:c>
      <x:c r="B980" s="10" t="str">
        <x:v>B5</x:v>
      </x:c>
      <x:c r="C980" s="11" t="str">
        <x:v>Помещение</x:v>
      </x:c>
      <x:c r="D980" s="11" t="str">
        <x:v>Резерв на увеличение доступной мощности</x:v>
      </x:c>
      <x:c r="E980" s="11" t="str">
        <x:v>Техническое присоединение/изменение ввода, если существующей мощности не хватает</x:v>
      </x:c>
      <x:c r="F980" s="14" t="n">
        <x:v>1</x:v>
      </x:c>
      <x:c r="G980" s="3" t="str">
        <x:v>резерв</x:v>
      </x:c>
      <x:c r="H980" s="15" t="n">
        <x:v>0</x:v>
      </x:c>
      <x:c r="I980" s="15" t="n">
        <x:v>5000</x:v>
      </x:c>
      <x:c r="J980" s="16" t="n">
        <x:f>IF(AND(ISNUMBER(F980),ISNUMBER(H980)),F980*H980,"")</x:f>
        <x:v>0</x:v>
      </x:c>
      <x:c r="K980" s="16" t="n">
        <x:f>IF(AND(ISNUMBER(F980),ISNUMBER(I980)),F980*I980,"")</x:f>
        <x:v>5000</x:v>
      </x:c>
      <x:c r="L980" s="11" t="str">
        <x:v>Резерв</x:v>
      </x:c>
      <x:c r="M980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980" s="11" t="str">
        <x:v>Бюджетная оценка на 03.10.2026. Источник подтверждает характеристики, а не цену.</x:v>
      </x:c>
      <x:c r="O980" s="11" t="str">
        <x:f>IF(C980="Опционально","Вне итога",IF(AND(ISNUMBER(F980),ISNUMBER(H980),ISNUMBER(I980),F980&gt;0,H980&gt;=0,I980&gt;=H980),"Цена учтена","Уточнить цену/количество"))</x:f>
        <x:v>Цена учтена</x:v>
      </x:c>
      <x:c r="P980" s="10"/>
      <x:c r="Q980" s="18" t="str">
        <x:v>Бюджетная оценка автора</x:v>
      </x:c>
      <x:c r="R980" s="18" t="str"/>
    </x:row>
    <x:row r="981" ht="61" customHeight="1">
      <x:c r="A981" s="10" t="str">
        <x:v>B5</x:v>
      </x:c>
      <x:c r="B981" s="10" t="str">
        <x:v>B5</x:v>
      </x:c>
      <x:c r="C981" s="11" t="str">
        <x:v>Помещение</x:v>
      </x:c>
      <x:c r="D981" s="11" t="str">
        <x:v>Постоянное охлаждение комнаты</x:v>
      </x:c>
      <x:c r="E981" s="11" t="str">
        <x:v>1 установка(и), суммарно ≥4kW холода. Работа 24/7</x:v>
      </x:c>
      <x:c r="F981" s="14" t="n">
        <x:v>1</x:v>
      </x:c>
      <x:c r="G981" s="3" t="str">
        <x:v>шт</x:v>
      </x:c>
      <x:c r="H981" s="15" t="n">
        <x:v>1400</x:v>
      </x:c>
      <x:c r="I981" s="15" t="n">
        <x:v>3400</x:v>
      </x:c>
      <x:c r="J981" s="16" t="n">
        <x:f>IF(AND(ISNUMBER(F981),ISNUMBER(H981)),F981*H981,"")</x:f>
        <x:v>1400</x:v>
      </x:c>
      <x:c r="K981" s="16" t="n">
        <x:f>IF(AND(ISNUMBER(F981),ISNUMBER(I981)),F981*I981,"")</x:f>
        <x:v>3400</x:v>
      </x:c>
      <x:c r="L981" s="11" t="str">
        <x:v>Купить</x:v>
      </x:c>
      <x:c r="M981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981" s="11" t="str">
        <x:v>Бюджетная оценка на 03.10.2026. Источник подтверждает характеристики, а не цену.</x:v>
      </x:c>
      <x:c r="O981" s="11" t="str">
        <x:f>IF(C981="Опционально","Вне итога",IF(AND(ISNUMBER(F981),ISNUMBER(H981),ISNUMBER(I981),F981&gt;0,H981&gt;=0,I981&gt;=H981),"Цена учтена","Уточнить цену/количество"))</x:f>
        <x:v>Цена учтена</x:v>
      </x:c>
      <x:c r="P981" s="10"/>
      <x:c r="Q981" s="18" t="str">
        <x:v>Бюджетная оценка автора</x:v>
      </x:c>
      <x:c r="R981" s="18" t="str"/>
    </x:row>
    <x:row r="982" ht="44" customHeight="1">
      <x:c r="A982" s="10" t="str">
        <x:v>B5</x:v>
      </x:c>
      <x:c r="B982" s="10" t="str">
        <x:v>B5</x:v>
      </x:c>
      <x:c r="C982" s="11" t="str">
        <x:v>Помещение</x:v>
      </x:c>
      <x:c r="D982" s="11" t="str">
        <x:v>Трассы охлаждения и дренаж</x:v>
      </x:c>
      <x:c r="E982" s="11" t="str">
        <x:v>Подача/обратка или фреон, теплоизоляция, отвод конденсата, кронштейны</x:v>
      </x:c>
      <x:c r="F982" s="14" t="n">
        <x:v>20</x:v>
      </x:c>
      <x:c r="G982" s="3" t="str">
        <x:v>м</x:v>
      </x:c>
      <x:c r="H982" s="15" t="n">
        <x:v>25</x:v>
      </x:c>
      <x:c r="I982" s="15" t="n">
        <x:v>65</x:v>
      </x:c>
      <x:c r="J982" s="16" t="n">
        <x:f>IF(AND(ISNUMBER(F982),ISNUMBER(H982)),F982*H982,"")</x:f>
        <x:v>500</x:v>
      </x:c>
      <x:c r="K982" s="16" t="n">
        <x:f>IF(AND(ISNUMBER(F982),ISNUMBER(I982)),F982*I982,"")</x:f>
        <x:v>1300</x:v>
      </x:c>
      <x:c r="L982" s="11" t="str">
        <x:v>Купить</x:v>
      </x:c>
      <x:c r="M982" s="11" t="str">
        <x:v>20 м на установку как исходная длина. Проверить допустимую длину и перепад высот.</x:v>
      </x:c>
      <x:c r="N982" s="11" t="str">
        <x:v>Бюджетная оценка на 03.10.2026. Источник подтверждает характеристики, а не цену.</x:v>
      </x:c>
      <x:c r="O982" s="11" t="str">
        <x:f>IF(C982="Опционально","Вне итога",IF(AND(ISNUMBER(F982),ISNUMBER(H982),ISNUMBER(I982),F982&gt;0,H982&gt;=0,I982&gt;=H982),"Цена учтена","Уточнить цену/количество"))</x:f>
        <x:v>Цена учтена</x:v>
      </x:c>
      <x:c r="P982" s="10"/>
      <x:c r="Q982" s="18" t="str">
        <x:v>Бюджетная оценка автора</x:v>
      </x:c>
      <x:c r="R982" s="18" t="str"/>
    </x:row>
    <x:row r="983" ht="44" customHeight="1">
      <x:c r="A983" s="10" t="str">
        <x:v>B5</x:v>
      </x:c>
      <x:c r="B983" s="10" t="str">
        <x:v>B5</x:v>
      </x:c>
      <x:c r="C983" s="11" t="str">
        <x:v>Помещение</x:v>
      </x:c>
      <x:c r="D983" s="11" t="str">
        <x:v>Монтаж и настройка охлаждения</x:v>
      </x:c>
      <x:c r="E983" s="11" t="str">
        <x:v>Установка наружных блоков, вакуумирование/заправка, настройка 24/7</x:v>
      </x:c>
      <x:c r="F983" s="14" t="n">
        <x:v>1</x:v>
      </x:c>
      <x:c r="G983" s="3" t="str">
        <x:v>усл</x:v>
      </x:c>
      <x:c r="H983" s="15" t="n">
        <x:v>600</x:v>
      </x:c>
      <x:c r="I983" s="15" t="n">
        <x:v>1800</x:v>
      </x:c>
      <x:c r="J983" s="16" t="n">
        <x:f>IF(AND(ISNUMBER(F983),ISNUMBER(H983)),F983*H983,"")</x:f>
        <x:v>600</x:v>
      </x:c>
      <x:c r="K983" s="16" t="n">
        <x:f>IF(AND(ISNUMBER(F983),ISNUMBER(I983)),F983*I983,"")</x:f>
        <x:v>1800</x:v>
      </x:c>
      <x:c r="L983" s="11" t="str">
        <x:v>Купить</x:v>
      </x:c>
      <x:c r="M983" s="11" t="str"/>
      <x:c r="N983" s="11" t="str">
        <x:v>Бюджетная оценка на 03.10.2026. Источник подтверждает характеристики, а не цену.</x:v>
      </x:c>
      <x:c r="O983" s="11" t="str">
        <x:f>IF(C983="Опционально","Вне итога",IF(AND(ISNUMBER(F983),ISNUMBER(H983),ISNUMBER(I983),F983&gt;0,H983&gt;=0,I983&gt;=H983),"Цена учтена","Уточнить цену/количество"))</x:f>
        <x:v>Цена учтена</x:v>
      </x:c>
      <x:c r="P983" s="10"/>
      <x:c r="Q983" s="18" t="str">
        <x:v>Бюджетная оценка автора</x:v>
      </x:c>
      <x:c r="R983" s="18" t="str"/>
    </x:row>
    <x:row r="984" ht="44" customHeight="1">
      <x:c r="A984" s="10" t="str">
        <x:v>B5</x:v>
      </x:c>
      <x:c r="B984" s="10" t="str">
        <x:v>B5</x:v>
      </x:c>
      <x:c r="C984" s="11" t="str">
        <x:v>Помещение</x:v>
      </x:c>
      <x:c r="D984" s="11" t="str">
        <x:v>Вентиляция и уплотнение вводов</x:v>
      </x:c>
      <x:c r="E984" s="11" t="str">
        <x:v>Регулируемая вентиляция, решётки/фильтры, герметизация проходок</x:v>
      </x:c>
      <x:c r="F984" s="14" t="n">
        <x:v>1</x:v>
      </x:c>
      <x:c r="G984" s="3" t="str">
        <x:v>к-т</x:v>
      </x:c>
      <x:c r="H984" s="15" t="n">
        <x:v>250</x:v>
      </x:c>
      <x:c r="I984" s="15" t="n">
        <x:v>800</x:v>
      </x:c>
      <x:c r="J984" s="16" t="n">
        <x:f>IF(AND(ISNUMBER(F984),ISNUMBER(H984)),F984*H984,"")</x:f>
        <x:v>250</x:v>
      </x:c>
      <x:c r="K984" s="16" t="n">
        <x:f>IF(AND(ISNUMBER(F984),ISNUMBER(I984)),F984*I984,"")</x:f>
        <x:v>800</x:v>
      </x:c>
      <x:c r="L984" s="11" t="str">
        <x:v>Купить</x:v>
      </x:c>
      <x:c r="M984" s="11" t="str">
        <x:v>Кондиционер не обеспечивает приток воздуха сам по себе. Решение согласуется с расчётом охлаждения.</x:v>
      </x:c>
      <x:c r="N984" s="11" t="str">
        <x:v>Бюджетная оценка на 03.10.2026. Источник подтверждает характеристики, а не цену.</x:v>
      </x:c>
      <x:c r="O984" s="11" t="str">
        <x:f>IF(C984="Опционально","Вне итога",IF(AND(ISNUMBER(F984),ISNUMBER(H984),ISNUMBER(I984),F984&gt;0,H984&gt;=0,I984&gt;=H984),"Цена учтена","Уточнить цену/количество"))</x:f>
        <x:v>Цена учтена</x:v>
      </x:c>
      <x:c r="P984" s="10"/>
      <x:c r="Q984" s="18" t="str">
        <x:v>Бюджетная оценка автора</x:v>
      </x:c>
      <x:c r="R984" s="18" t="str"/>
    </x:row>
    <x:row r="985" ht="44" customHeight="1">
      <x:c r="A985" s="10" t="str">
        <x:v>B5</x:v>
      </x:c>
      <x:c r="B985" s="10" t="str">
        <x:v>B5</x:v>
      </x:c>
      <x:c r="C985" s="11" t="str">
        <x:v>Помещение</x:v>
      </x:c>
      <x:c r="D985" s="11" t="str">
        <x:v>Пожарная сигнализация</x:v>
      </x:c>
      <x:c r="E985" s="11" t="str">
        <x:v>Датчик дыма, подключение к существующей системе или автономный комплект</x:v>
      </x:c>
      <x:c r="F985" s="14" t="n">
        <x:v>1</x:v>
      </x:c>
      <x:c r="G985" s="3" t="str">
        <x:v>к-т</x:v>
      </x:c>
      <x:c r="H985" s="15" t="n">
        <x:v>150</x:v>
      </x:c>
      <x:c r="I985" s="15" t="n">
        <x:v>700</x:v>
      </x:c>
      <x:c r="J985" s="16" t="n">
        <x:f>IF(AND(ISNUMBER(F985),ISNUMBER(H985)),F985*H985,"")</x:f>
        <x:v>150</x:v>
      </x:c>
      <x:c r="K985" s="16" t="n">
        <x:f>IF(AND(ISNUMBER(F985),ISNUMBER(I985)),F985*I985,"")</x:f>
        <x:v>700</x:v>
      </x:c>
      <x:c r="L985" s="11" t="str">
        <x:v>Купить</x:v>
      </x:c>
      <x:c r="M985" s="11" t="str"/>
      <x:c r="N985" s="11" t="str">
        <x:v>Бюджетная оценка на 03.10.2026. Источник подтверждает характеристики, а не цену.</x:v>
      </x:c>
      <x:c r="O985" s="11" t="str">
        <x:f>IF(C985="Опционально","Вне итога",IF(AND(ISNUMBER(F985),ISNUMBER(H985),ISNUMBER(I985),F985&gt;0,H985&gt;=0,I985&gt;=H985),"Цена учтена","Уточнить цену/количество"))</x:f>
        <x:v>Цена учтена</x:v>
      </x:c>
      <x:c r="P985" s="10"/>
      <x:c r="Q985" s="18" t="str">
        <x:v>Бюджетная оценка автора</x:v>
      </x:c>
      <x:c r="R985" s="18" t="str"/>
    </x:row>
    <x:row r="986" ht="44" customHeight="1">
      <x:c r="A986" s="10" t="str">
        <x:v>B5</x:v>
      </x:c>
      <x:c r="B986" s="10" t="str">
        <x:v>B5</x:v>
      </x:c>
      <x:c r="C986" s="11" t="str">
        <x:v>Помещение</x:v>
      </x:c>
      <x:c r="D986" s="11" t="str">
        <x:v>Огнетушители и обозначения</x:v>
      </x:c>
      <x:c r="E986" s="11" t="str">
        <x:v>2 подходящих для электрооборудования огнетушителя, указатели</x:v>
      </x:c>
      <x:c r="F986" s="14" t="n">
        <x:v>1</x:v>
      </x:c>
      <x:c r="G986" s="3" t="str">
        <x:v>к-т</x:v>
      </x:c>
      <x:c r="H986" s="15" t="n">
        <x:v>140</x:v>
      </x:c>
      <x:c r="I986" s="15" t="n">
        <x:v>400</x:v>
      </x:c>
      <x:c r="J986" s="16" t="n">
        <x:f>IF(AND(ISNUMBER(F986),ISNUMBER(H986)),F986*H986,"")</x:f>
        <x:v>140</x:v>
      </x:c>
      <x:c r="K986" s="16" t="n">
        <x:f>IF(AND(ISNUMBER(F986),ISNUMBER(I986)),F986*I986,"")</x:f>
        <x:v>400</x:v>
      </x:c>
      <x:c r="L986" s="11" t="str">
        <x:v>Купить</x:v>
      </x:c>
      <x:c r="M986" s="11" t="str">
        <x:v>Тип и размещение определяет местный проект помещения.</x:v>
      </x:c>
      <x:c r="N986" s="11" t="str">
        <x:v>Бюджетная оценка на 03.10.2026. Источник подтверждает характеристики, а не цену.</x:v>
      </x:c>
      <x:c r="O986" s="11" t="str">
        <x:f>IF(C986="Опционально","Вне итога",IF(AND(ISNUMBER(F986),ISNUMBER(H986),ISNUMBER(I986),F986&gt;0,H986&gt;=0,I986&gt;=H986),"Цена учтена","Уточнить цену/количество"))</x:f>
        <x:v>Цена учтена</x:v>
      </x:c>
      <x:c r="P986" s="10"/>
      <x:c r="Q986" s="18" t="str">
        <x:v>Бюджетная оценка автора</x:v>
      </x:c>
      <x:c r="R986" s="18" t="str"/>
    </x:row>
    <x:row r="987" ht="44" customHeight="1">
      <x:c r="A987" s="10" t="str">
        <x:v>B5</x:v>
      </x:c>
      <x:c r="B987" s="10" t="str">
        <x:v>B5</x:v>
      </x:c>
      <x:c r="C987" s="11" t="str">
        <x:v>Помещение</x:v>
      </x:c>
      <x:c r="D987" s="11" t="str">
        <x:v>Контроль температуры и влажности</x:v>
      </x:c>
      <x:c r="E987" s="11" t="str">
        <x:v>Сетевой датчик с 2–4 внешними зондами и уведомлением</x:v>
      </x:c>
      <x:c r="F987" s="14" t="n">
        <x:v>1</x:v>
      </x:c>
      <x:c r="G987" s="3" t="str">
        <x:v>к-т</x:v>
      </x:c>
      <x:c r="H987" s="15" t="n">
        <x:v>150</x:v>
      </x:c>
      <x:c r="I987" s="15" t="n">
        <x:v>600</x:v>
      </x:c>
      <x:c r="J987" s="16" t="n">
        <x:f>IF(AND(ISNUMBER(F987),ISNUMBER(H987)),F987*H987,"")</x:f>
        <x:v>150</x:v>
      </x:c>
      <x:c r="K987" s="16" t="n">
        <x:f>IF(AND(ISNUMBER(F987),ISNUMBER(I987)),F987*I987,"")</x:f>
        <x:v>600</x:v>
      </x:c>
      <x:c r="L987" s="11" t="str">
        <x:v>Купить</x:v>
      </x:c>
      <x:c r="M987" s="11" t="str">
        <x:v>Настроить аварийное завершение работы при перегреве/сбое охлаждения.</x:v>
      </x:c>
      <x:c r="N987" s="11" t="str">
        <x:v>Бюджетная оценка на 03.10.2026. Источник подтверждает характеристики, а не цену.</x:v>
      </x:c>
      <x:c r="O987" s="11" t="str">
        <x:f>IF(C987="Опционально","Вне итога",IF(AND(ISNUMBER(F987),ISNUMBER(H987),ISNUMBER(I987),F987&gt;0,H987&gt;=0,I987&gt;=H987),"Цена учтена","Уточнить цену/количество"))</x:f>
        <x:v>Цена учтена</x:v>
      </x:c>
      <x:c r="P987" s="10"/>
      <x:c r="Q987" s="18" t="str">
        <x:v>Бюджетная оценка автора</x:v>
      </x:c>
      <x:c r="R987" s="18" t="str"/>
    </x:row>
    <x:row r="988" ht="44" customHeight="1">
      <x:c r="A988" s="10" t="str">
        <x:v>B5</x:v>
      </x:c>
      <x:c r="B988" s="10" t="str">
        <x:v>B5</x:v>
      </x:c>
      <x:c r="C988" s="11" t="str">
        <x:v>Помещение</x:v>
      </x:c>
      <x:c r="D988" s="11" t="str">
        <x:v>Крепёж и мелкие расходники</x:v>
      </x:c>
      <x:c r="E988" s="11" t="str">
        <x:v>Наконечники, клеммы, маркировка, стяжки-липучки, вводы, запас кабеля</x:v>
      </x:c>
      <x:c r="F988" s="14" t="n">
        <x:v>1</x:v>
      </x:c>
      <x:c r="G988" s="3" t="str">
        <x:v>к-т</x:v>
      </x:c>
      <x:c r="H988" s="15" t="n">
        <x:v>120</x:v>
      </x:c>
      <x:c r="I988" s="15" t="n">
        <x:v>350</x:v>
      </x:c>
      <x:c r="J988" s="16" t="n">
        <x:f>IF(AND(ISNUMBER(F988),ISNUMBER(H988)),F988*H988,"")</x:f>
        <x:v>120</x:v>
      </x:c>
      <x:c r="K988" s="16" t="n">
        <x:f>IF(AND(ISNUMBER(F988),ISNUMBER(I988)),F988*I988,"")</x:f>
        <x:v>350</x:v>
      </x:c>
      <x:c r="L988" s="11" t="str">
        <x:v>Купить</x:v>
      </x:c>
      <x:c r="M988" s="11" t="str"/>
      <x:c r="N988" s="11" t="str">
        <x:v>Бюджетная оценка на 03.10.2026. Источник подтверждает характеристики, а не цену.</x:v>
      </x:c>
      <x:c r="O988" s="11" t="str">
        <x:f>IF(C988="Опционально","Вне итога",IF(AND(ISNUMBER(F988),ISNUMBER(H988),ISNUMBER(I988),F988&gt;0,H988&gt;=0,I988&gt;=H988),"Цена учтена","Уточнить цену/количество"))</x:f>
        <x:v>Цена учтена</x:v>
      </x:c>
      <x:c r="P988" s="10"/>
      <x:c r="Q988" s="18" t="str">
        <x:v>Бюджетная оценка автора</x:v>
      </x:c>
      <x:c r="R988" s="18" t="str"/>
    </x:row>
    <x:row r="989" ht="44" customHeight="1">
      <x:c r="A989" s="10" t="str">
        <x:v>B5</x:v>
      </x:c>
      <x:c r="B989" s="10" t="str">
        <x:v>B5</x:v>
      </x:c>
      <x:c r="C989" s="11" t="str">
        <x:v>Помещение</x:v>
      </x:c>
      <x:c r="D989" s="11" t="str">
        <x:v>Монтаж и измерения электрики</x:v>
      </x:c>
      <x:c r="E989" s="11" t="str">
        <x:v>Монтаж, проверка защит, заземления и нагрузочный тест</x:v>
      </x:c>
      <x:c r="F989" s="14" t="n">
        <x:v>1</x:v>
      </x:c>
      <x:c r="G989" s="3" t="str">
        <x:v>усл</x:v>
      </x:c>
      <x:c r="H989" s="15" t="n">
        <x:v>600</x:v>
      </x:c>
      <x:c r="I989" s="15" t="n">
        <x:v>2000</x:v>
      </x:c>
      <x:c r="J989" s="16" t="n">
        <x:f>IF(AND(ISNUMBER(F989),ISNUMBER(H989)),F989*H989,"")</x:f>
        <x:v>600</x:v>
      </x:c>
      <x:c r="K989" s="16" t="n">
        <x:f>IF(AND(ISNUMBER(F989),ISNUMBER(I989)),F989*I989,"")</x:f>
        <x:v>2000</x:v>
      </x:c>
      <x:c r="L989" s="11" t="str">
        <x:v>Купить</x:v>
      </x:c>
      <x:c r="M989" s="11" t="str"/>
      <x:c r="N989" s="11" t="str">
        <x:v>Бюджетная оценка на 03.10.2026. Источник подтверждает характеристики, а не цену.</x:v>
      </x:c>
      <x:c r="O989" s="11" t="str">
        <x:f>IF(C989="Опционально","Вне итога",IF(AND(ISNUMBER(F989),ISNUMBER(H989),ISNUMBER(I989),F989&gt;0,H989&gt;=0,I989&gt;=H989),"Цена учтена","Уточнить цену/количество"))</x:f>
        <x:v>Цена учтена</x:v>
      </x:c>
      <x:c r="P989" s="10"/>
      <x:c r="Q989" s="18" t="str">
        <x:v>Бюджетная оценка автора</x:v>
      </x:c>
      <x:c r="R989" s="18" t="str"/>
    </x:row>
    <x:row r="990" ht="44" customHeight="1">
      <x:c r="A990" s="10" t="str">
        <x:v>B5</x:v>
      </x:c>
      <x:c r="B990" s="10" t="str">
        <x:v>B5</x:v>
      </x:c>
      <x:c r="C990" s="11" t="str">
        <x:v>Помещение</x:v>
      </x:c>
      <x:c r="D990" s="11" t="str">
        <x:v>Доставка, разгрузка и занос</x:v>
      </x:c>
      <x:c r="E990" s="11" t="str">
        <x:v>Транспорт, такелаж, страховка перевозки</x:v>
      </x:c>
      <x:c r="F990" s="14" t="n">
        <x:v>1</x:v>
      </x:c>
      <x:c r="G990" s="3" t="str">
        <x:v>усл</x:v>
      </x:c>
      <x:c r="H990" s="15" t="n">
        <x:v>300</x:v>
      </x:c>
      <x:c r="I990" s="15" t="n">
        <x:v>1000</x:v>
      </x:c>
      <x:c r="J990" s="16" t="n">
        <x:f>IF(AND(ISNUMBER(F990),ISNUMBER(H990)),F990*H990,"")</x:f>
        <x:v>300</x:v>
      </x:c>
      <x:c r="K990" s="16" t="n">
        <x:f>IF(AND(ISNUMBER(F990),ISNUMBER(I990)),F990*I990,"")</x:f>
        <x:v>1000</x:v>
      </x:c>
      <x:c r="L990" s="11" t="str">
        <x:v>Купить</x:v>
      </x:c>
      <x:c r="M990" s="11" t="str">
        <x:v>Без импортной пошлины/НДС. Для тяжёлых серверов проверить маршрут заноса заранее.</x:v>
      </x:c>
      <x:c r="N990" s="11" t="str">
        <x:v>Бюджетная оценка на 03.10.2026. Источник подтверждает характеристики, а не цену.</x:v>
      </x:c>
      <x:c r="O990" s="11" t="str">
        <x:f>IF(C990="Опционально","Вне итога",IF(AND(ISNUMBER(F990),ISNUMBER(H990),ISNUMBER(I990),F990&gt;0,H990&gt;=0,I990&gt;=H990),"Цена учтена","Уточнить цену/количество"))</x:f>
        <x:v>Цена учтена</x:v>
      </x:c>
      <x:c r="P990" s="10"/>
      <x:c r="Q990" s="18" t="str">
        <x:v>Бюджетная оценка автора</x:v>
      </x:c>
      <x:c r="R990" s="18" t="str"/>
    </x:row>
    <x:row r="991" ht="44" customHeight="1">
      <x:c r="A991" s="10" t="str">
        <x:v>B5</x:v>
      </x:c>
      <x:c r="B991" s="10" t="str">
        <x:v>B5</x:v>
      </x:c>
      <x:c r="C991" s="11" t="str">
        <x:v>Опционально</x:v>
      </x:c>
      <x:c r="D991" s="11" t="str">
        <x:v>Резервная система охлаждения</x:v>
      </x:c>
      <x:c r="E991" s="11" t="str">
        <x:v>N+1 с автоматическим переключением, расчёт отдельно</x:v>
      </x:c>
      <x:c r="F991" s="14" t="n">
        <x:v>1</x:v>
      </x:c>
      <x:c r="G991" s="3" t="str">
        <x:v>к-т</x:v>
      </x:c>
      <x:c r="H991" s="15"/>
      <x:c r="I991" s="15"/>
      <x:c r="J991" s="16" t="str">
        <x:f>IF(AND(ISNUMBER(F991),ISNUMBER(H991)),F991*H991,"")</x:f>
      </x:c>
      <x:c r="K991" s="16" t="str">
        <x:f>IF(AND(ISNUMBER(F991),ISNUMBER(I991)),F991*I991,"")</x:f>
      </x:c>
      <x:c r="L991" s="11" t="str">
        <x:v>По проекту</x:v>
      </x:c>
      <x:c r="M991" s="11" t="str">
        <x:v>Нужна для непрерывной работы при отказе охлаждения. В базовом бюджете система останавливается безопасно.</x:v>
      </x:c>
      <x:c r="N991" s="11" t="str">
        <x:v>Без цены. Требуется отдельное предложение.</x:v>
      </x:c>
      <x:c r="O991" s="11" t="str">
        <x:f>IF(C991="Опционально","Вне итога",IF(AND(ISNUMBER(F991),ISNUMBER(H991),ISNUMBER(I991),F991&gt;0,H991&gt;=0,I991&gt;=H991),"Цена учтена","Уточнить цену/количество"))</x:f>
        <x:v>Вне итога</x:v>
      </x:c>
      <x:c r="P991" s="10"/>
      <x:c r="Q991" s="18" t="str">
        <x:v>Бюджетная оценка автора</x:v>
      </x:c>
      <x:c r="R991" s="18" t="str"/>
    </x:row>
    <x:row r="992" ht="44" customHeight="1">
      <x:c r="A992" s="10" t="str">
        <x:v>B5</x:v>
      </x:c>
      <x:c r="B992" s="10" t="str">
        <x:v>B5</x:v>
      </x:c>
      <x:c r="C992" s="11" t="str">
        <x:v>Опционально</x:v>
      </x:c>
      <x:c r="D992" s="11" t="str">
        <x:v>Генератор и переключение ввода</x:v>
      </x:c>
      <x:c r="E992" s="11" t="str">
        <x:v>Для длительных отключений, размер по проекту</x:v>
      </x:c>
      <x:c r="F992" s="14" t="n">
        <x:v>1</x:v>
      </x:c>
      <x:c r="G992" s="3" t="str">
        <x:v>к-т</x:v>
      </x:c>
      <x:c r="H992" s="15"/>
      <x:c r="I992" s="15"/>
      <x:c r="J992" s="16" t="str">
        <x:f>IF(AND(ISNUMBER(F992),ISNUMBER(H992)),F992*H992,"")</x:f>
      </x:c>
      <x:c r="K992" s="16" t="str">
        <x:f>IF(AND(ISNUMBER(F992),ISNUMBER(I992)),F992*I992,"")</x:f>
      </x:c>
      <x:c r="L992" s="11" t="str">
        <x:v>По проекту</x:v>
      </x:c>
      <x:c r="M992" s="11" t="str">
        <x:v>Не включён в базовую сумму. ИБП рассчитан на короткую автономность и завершение работы.</x:v>
      </x:c>
      <x:c r="N992" s="11" t="str">
        <x:v>Без цены. Требуется отдельное предложение.</x:v>
      </x:c>
      <x:c r="O992" s="11" t="str">
        <x:f>IF(C992="Опционально","Вне итога",IF(AND(ISNUMBER(F992),ISNUMBER(H992),ISNUMBER(I992),F992&gt;0,H992&gt;=0,I992&gt;=H992),"Цена учтена","Уточнить цену/количество"))</x:f>
        <x:v>Вне итога</x:v>
      </x:c>
      <x:c r="P992" s="10"/>
      <x:c r="Q992" s="18" t="str">
        <x:v>Бюджетная оценка автора</x:v>
      </x:c>
      <x:c r="R992" s="18" t="str"/>
    </x:row>
    <x:row r="993" ht="61" customHeight="1">
      <x:c r="A993" s="10" t="str">
        <x:v>B5</x:v>
      </x:c>
      <x:c r="B993" s="10" t="str">
        <x:v>B5</x:v>
      </x:c>
      <x:c r="C993" s="11" t="str">
        <x:v>Запуск</x:v>
      </x:c>
      <x:c r="D993" s="11" t="str">
        <x:v>Системное ПО</x:v>
      </x:c>
      <x:c r="E993" s="11" t="str">
        <x:v>macOS, совместимый MLX и распределённая программа запуска</x:v>
      </x:c>
      <x:c r="F993" s="14" t="n">
        <x:v>1</x:v>
      </x:c>
      <x:c r="G993" s="3" t="str">
        <x:v>к-т</x:v>
      </x:c>
      <x:c r="H993" s="15" t="n">
        <x:v>0</x:v>
      </x:c>
      <x:c r="I993" s="15" t="n">
        <x:v>0</x:v>
      </x:c>
      <x:c r="J993" s="16" t="n">
        <x:f>IF(AND(ISNUMBER(F993),ISNUMBER(H993)),F993*H993,"")</x:f>
        <x:v>0</x:v>
      </x:c>
      <x:c r="K993" s="16" t="n">
        <x:f>IF(AND(ISNUMBER(F993),ISNUMBER(I993)),F993*I993,"")</x:f>
        <x:v>0</x:v>
      </x:c>
      <x:c r="L993" s="11" t="str">
        <x:v>Без оплаты лицензии</x:v>
      </x:c>
      <x:c r="M993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993" s="11" t="str">
        <x:v>Бюджетная оценка на 03.10.2026. Источник подтверждает характеристики, а не цену.</x:v>
      </x:c>
      <x:c r="O993" s="11" t="str">
        <x:f>IF(C993="Опционально","Вне итога",IF(AND(ISNUMBER(F993),ISNUMBER(H993),ISNUMBER(I993),F993&gt;0,H993&gt;=0,I993&gt;=H993),"Цена учтена","Уточнить цену/количество"))</x:f>
        <x:v>Цена учтена</x:v>
      </x:c>
      <x:c r="P993" s="10"/>
      <x:c r="Q993" s="18" t="str">
        <x:v>Moonshot: Kimi K3, модель</x:v>
      </x:c>
      <x:c r="R993" s="18" t="str">
        <x:v>https://huggingface.co/moonshotai/Kimi-K3</x:v>
      </x:c>
    </x:row>
    <x:row r="994" ht="44" customHeight="1">
      <x:c r="A994" s="10" t="str">
        <x:v>B5</x:v>
      </x:c>
      <x:c r="B994" s="10" t="str">
        <x:v>B5</x:v>
      </x:c>
      <x:c r="C994" s="11" t="str">
        <x:v>Запуск</x:v>
      </x:c>
      <x:c r="D994" s="11" t="str">
        <x:v>Установка и настройка оборудования</x:v>
      </x:c>
      <x:c r="E994" s="11" t="str">
        <x:v>Обновление firmware, ОС, драйверов, сеть, диски и мониторинг</x:v>
      </x:c>
      <x:c r="F994" s="14" t="n">
        <x:v>1</x:v>
      </x:c>
      <x:c r="G994" s="3" t="str">
        <x:v>усл</x:v>
      </x:c>
      <x:c r="H994" s="15" t="n">
        <x:v>600</x:v>
      </x:c>
      <x:c r="I994" s="15" t="n">
        <x:v>2000</x:v>
      </x:c>
      <x:c r="J994" s="16" t="n">
        <x:f>IF(AND(ISNUMBER(F994),ISNUMBER(H994)),F994*H994,"")</x:f>
        <x:v>600</x:v>
      </x:c>
      <x:c r="K994" s="16" t="n">
        <x:f>IF(AND(ISNUMBER(F994),ISNUMBER(I994)),F994*I994,"")</x:f>
        <x:v>2000</x:v>
      </x:c>
      <x:c r="L994" s="11" t="str">
        <x:v>Купить</x:v>
      </x:c>
      <x:c r="M994" s="11" t="str">
        <x:v>Фиксированная работа при покупке, без помесячного обслуживания.</x:v>
      </x:c>
      <x:c r="N994" s="11" t="str">
        <x:v>Бюджетная оценка на 03.10.2026. Источник подтверждает характеристики, а не цену.</x:v>
      </x:c>
      <x:c r="O994" s="11" t="str">
        <x:f>IF(C994="Опционально","Вне итога",IF(AND(ISNUMBER(F994),ISNUMBER(H994),ISNUMBER(I994),F994&gt;0,H994&gt;=0,I994&gt;=H994),"Цена учтена","Уточнить цену/количество"))</x:f>
        <x:v>Цена учтена</x:v>
      </x:c>
      <x:c r="P994" s="10"/>
      <x:c r="Q994" s="18" t="str">
        <x:v>Бюджетная оценка автора</x:v>
      </x:c>
      <x:c r="R994" s="18" t="str"/>
    </x:row>
    <x:row r="995" ht="44" customHeight="1">
      <x:c r="A995" s="10" t="str">
        <x:v>B5</x:v>
      </x:c>
      <x:c r="B995" s="10" t="str">
        <x:v>B5</x:v>
      </x:c>
      <x:c r="C995" s="11" t="str">
        <x:v>Запуск</x:v>
      </x:c>
      <x:c r="D995" s="11" t="str">
        <x:v>Загрузка и проверка модели</x:v>
      </x:c>
      <x:c r="E995" s="11" t="str">
        <x:v>Загрузка на локальные SSD, проверка файлов, подбор контекста, нагрузочный тест</x:v>
      </x:c>
      <x:c r="F995" s="14" t="n">
        <x:v>1</x:v>
      </x:c>
      <x:c r="G995" s="3" t="str">
        <x:v>усл</x:v>
      </x:c>
      <x:c r="H995" s="15" t="n">
        <x:v>400</x:v>
      </x:c>
      <x:c r="I995" s="15" t="n">
        <x:v>1400</x:v>
      </x:c>
      <x:c r="J995" s="16" t="n">
        <x:f>IF(AND(ISNUMBER(F995),ISNUMBER(H995)),F995*H995,"")</x:f>
        <x:v>400</x:v>
      </x:c>
      <x:c r="K995" s="16" t="n">
        <x:f>IF(AND(ISNUMBER(F995),ISNUMBER(I995)),F995*I995,"")</x:f>
        <x:v>1400</x:v>
      </x:c>
      <x:c r="L995" s="11" t="str">
        <x:v>Купить</x:v>
      </x:c>
      <x:c r="M995" s="11" t="str">
        <x:v>Проверить память, время первого ответа, токены/с, качество и восстановление после перезагрузки.</x:v>
      </x:c>
      <x:c r="N995" s="11" t="str">
        <x:v>Бюджетная оценка на 03.10.2026. Источник подтверждает характеристики, а не цену.</x:v>
      </x:c>
      <x:c r="O995" s="11" t="str">
        <x:f>IF(C995="Опционально","Вне итога",IF(AND(ISNUMBER(F995),ISNUMBER(H995),ISNUMBER(I995),F995&gt;0,H995&gt;=0,I995&gt;=H995),"Цена учтена","Уточнить цену/количество"))</x:f>
        <x:v>Цена учтена</x:v>
      </x:c>
      <x:c r="P995" s="10"/>
      <x:c r="Q995" s="18" t="str">
        <x:v>Бюджетная оценка автора</x:v>
      </x:c>
      <x:c r="R995" s="18" t="str"/>
    </x:row>
    <x:row r="996" ht="44" customHeight="1">
      <x:c r="A996" s="10" t="str">
        <x:v>B5</x:v>
      </x:c>
      <x:c r="B996" s="10" t="str">
        <x:v>B5</x:v>
      </x:c>
      <x:c r="C996" s="11" t="str">
        <x:v>Запуск</x:v>
      </x:c>
      <x:c r="D996" s="11" t="str">
        <x:v>Резервное копирование и документация</x:v>
      </x:c>
      <x:c r="E996" s="11" t="str">
        <x:v>Настроить копии, аварийное завершение и восстановление. Передать инструкцию</x:v>
      </x:c>
      <x:c r="F996" s="14" t="n">
        <x:v>1</x:v>
      </x:c>
      <x:c r="G996" s="3" t="str">
        <x:v>усл</x:v>
      </x:c>
      <x:c r="H996" s="15" t="n">
        <x:v>300</x:v>
      </x:c>
      <x:c r="I996" s="15" t="n">
        <x:v>1000</x:v>
      </x:c>
      <x:c r="J996" s="16" t="n">
        <x:f>IF(AND(ISNUMBER(F996),ISNUMBER(H996)),F996*H996,"")</x:f>
        <x:v>300</x:v>
      </x:c>
      <x:c r="K996" s="16" t="n">
        <x:f>IF(AND(ISNUMBER(F996),ISNUMBER(I996)),F996*I996,"")</x:f>
        <x:v>1000</x:v>
      </x:c>
      <x:c r="L996" s="11" t="str">
        <x:v>Купить</x:v>
      </x:c>
      <x:c r="M996" s="11" t="str"/>
      <x:c r="N996" s="11" t="str">
        <x:v>Бюджетная оценка на 03.10.2026. Источник подтверждает характеристики, а не цену.</x:v>
      </x:c>
      <x:c r="O996" s="11" t="str">
        <x:f>IF(C996="Опционально","Вне итога",IF(AND(ISNUMBER(F996),ISNUMBER(H996),ISNUMBER(I996),F996&gt;0,H996&gt;=0,I996&gt;=H996),"Цена учтена","Уточнить цену/количество"))</x:f>
        <x:v>Цена учтена</x:v>
      </x:c>
      <x:c r="P996" s="10"/>
      <x:c r="Q996" s="18" t="str">
        <x:v>Бюджетная оценка автора</x:v>
      </x:c>
      <x:c r="R996" s="18" t="str"/>
    </x:row>
    <x:row r="997" ht="44" customHeight="1">
      <x:c r="A997" s="10" t="str">
        <x:v>B5</x:v>
      </x:c>
      <x:c r="B997" s="10" t="str">
        <x:v>B5</x:v>
      </x:c>
      <x:c r="C997" s="11" t="str">
        <x:v>Запуск</x:v>
      </x:c>
      <x:c r="D997" s="11" t="str">
        <x:v>Резерв на адаптацию программы запуска</x:v>
      </x:c>
      <x:c r="E997" s="11" t="str">
        <x:v>Прототип распределения модели, совместимость kernels/обмена</x:v>
      </x:c>
      <x:c r="F997" s="14" t="n">
        <x:v>1</x:v>
      </x:c>
      <x:c r="G997" s="3" t="str">
        <x:v>резерв</x:v>
      </x:c>
      <x:c r="H997" s="15" t="n">
        <x:v>5000</x:v>
      </x:c>
      <x:c r="I997" s="15" t="n">
        <x:v>25000</x:v>
      </x:c>
      <x:c r="J997" s="16" t="n">
        <x:f>IF(AND(ISNUMBER(F997),ISNUMBER(H997)),F997*H997,"")</x:f>
        <x:v>5000</x:v>
      </x:c>
      <x:c r="K997" s="16" t="n">
        <x:f>IF(AND(ISNUMBER(F997),ISNUMBER(I997)),F997*I997,"")</x:f>
        <x:v>25000</x:v>
      </x:c>
      <x:c r="L997" s="11" t="str">
        <x:v>Резерв</x:v>
      </x:c>
      <x:c r="M997" s="11" t="str">
        <x:v>Плановая сумма для эксперимента. Успешный запуск K3 не гарантирован. Срок и полный бюджет разработки после прототипа.</x:v>
      </x:c>
      <x:c r="N997" s="11" t="str">
        <x:v>Бюджетная оценка на 03.10.2026. Источник подтверждает характеристики, а не цену.</x:v>
      </x:c>
      <x:c r="O997" s="11" t="str">
        <x:f>IF(C997="Опционально","Вне итога",IF(AND(ISNUMBER(F997),ISNUMBER(H997),ISNUMBER(I997),F997&gt;0,H997&gt;=0,I997&gt;=H997),"Цена учтена","Уточнить цену/количество"))</x:f>
        <x:v>Цена учтена</x:v>
      </x:c>
      <x:c r="P997" s="10"/>
      <x:c r="Q997" s="18" t="str">
        <x:v>Бюджетная оценка автора</x:v>
      </x:c>
      <x:c r="R997" s="18" t="str"/>
    </x:row>
    <x:row r="998" ht="44" customHeight="1">
      <x:c r="A998" s="10" t="str">
        <x:v>B6.1</x:v>
      </x:c>
      <x:c r="B998" s="10" t="str">
        <x:v>B6</x:v>
      </x:c>
      <x:c r="C998" s="11" t="str">
        <x:v>Оборудование</x:v>
      </x:c>
      <x:c r="D998" s="11" t="str">
        <x:v>GPU</x:v>
      </x:c>
      <x:c r="E998" s="11" t="str">
        <x:v>PNY RTX PRO 6000 Blackwell Workstation 96GB, VCNRTXPRO6000-PB</x:v>
      </x:c>
      <x:c r="F998" s="14" t="n">
        <x:v>1</x:v>
      </x:c>
      <x:c r="G998" s="3" t="str">
        <x:v>шт</x:v>
      </x:c>
      <x:c r="H998" s="15" t="n">
        <x:v>11000</x:v>
      </x:c>
      <x:c r="I998" s="15" t="n">
        <x:v>16000</x:v>
      </x:c>
      <x:c r="J998" s="16" t="n">
        <x:f>IF(AND(ISNUMBER(F998),ISNUMBER(H998)),F998*H998,"")</x:f>
        <x:v>11000</x:v>
      </x:c>
      <x:c r="K998" s="16" t="n">
        <x:f>IF(AND(ISNUMBER(F998),ISNUMBER(I998)),F998*I998,"")</x:f>
        <x:v>16000</x:v>
      </x:c>
      <x:c r="L998" s="11" t="str">
        <x:v>Купить</x:v>
      </x:c>
      <x:c r="M998" s="11" t="str">
        <x:v>Проверить QVL платы, питание, габариты и доступность. Не смешивать настольную DDR5 UDIMM и ECC RDIMM.</x:v>
      </x:c>
      <x:c r="N998" s="11" t="str">
        <x:v>Бюджетная оценка на 03.10.2026. Источник подтверждает характеристики, а не цену.</x:v>
      </x:c>
      <x:c r="O998" s="11" t="str">
        <x:f>IF(C998="Опционально","Вне итога",IF(AND(ISNUMBER(F998),ISNUMBER(H998),ISNUMBER(I998),F998&gt;0,H998&gt;=0,I998&gt;=H998),"Цена учтена","Уточнить цену/количество"))</x:f>
        <x:v>Цена учтена</x:v>
      </x:c>
      <x:c r="P998" s="10"/>
      <x:c r="Q998" s="18" t="str">
        <x:v>PNY: RTX PRO 6000 Workstation</x:v>
      </x:c>
      <x:c r="R998" s="18" t="str">
        <x:v>https://www.pny.com/nvidia-rtx-pro-6000-blackwell-ws</x:v>
      </x:c>
    </x:row>
    <x:row r="999" ht="44" customHeight="1">
      <x:c r="A999" s="10" t="str">
        <x:v>B6.1</x:v>
      </x:c>
      <x:c r="B999" s="10" t="str">
        <x:v>B6</x:v>
      </x:c>
      <x:c r="C999" s="11" t="str">
        <x:v>Оборудование</x:v>
      </x:c>
      <x:c r="D999" s="11" t="str">
        <x:v>CPU</x:v>
      </x:c>
      <x:c r="E999" s="11" t="str">
        <x:v>Threadripper PRO 9975WX, 32 ядра, sTR5, либо совместимый 7975WX</x:v>
      </x:c>
      <x:c r="F999" s="14" t="n">
        <x:v>1</x:v>
      </x:c>
      <x:c r="G999" s="3" t="str">
        <x:v>шт</x:v>
      </x:c>
      <x:c r="H999" s="15" t="n">
        <x:v>3500</x:v>
      </x:c>
      <x:c r="I999" s="15" t="n">
        <x:v>5000</x:v>
      </x:c>
      <x:c r="J999" s="16" t="n">
        <x:f>IF(AND(ISNUMBER(F999),ISNUMBER(H999)),F999*H999,"")</x:f>
        <x:v>3500</x:v>
      </x:c>
      <x:c r="K999" s="16" t="n">
        <x:f>IF(AND(ISNUMBER(F999),ISNUMBER(I999)),F999*I999,"")</x:f>
        <x:v>5000</x:v>
      </x:c>
      <x:c r="L999" s="11" t="str">
        <x:v>Купить</x:v>
      </x:c>
      <x:c r="M999" s="11" t="str">
        <x:v>Проверить QVL платы, питание, габариты и доступность. Не смешивать настольную DDR5 UDIMM и ECC RDIMM.</x:v>
      </x:c>
      <x:c r="N999" s="11" t="str">
        <x:v>Бюджетная оценка на 03.10.2026. Источник подтверждает характеристики, а не цену.</x:v>
      </x:c>
      <x:c r="O999" s="11" t="str">
        <x:f>IF(C999="Опционально","Вне итога",IF(AND(ISNUMBER(F999),ISNUMBER(H999),ISNUMBER(I999),F999&gt;0,H999&gt;=0,I999&gt;=H999),"Цена учтена","Уточнить цену/количество"))</x:f>
        <x:v>Цена учтена</x:v>
      </x:c>
      <x:c r="P999" s="10"/>
      <x:c r="Q999" s="18" t="str">
        <x:v>Бюджетная оценка автора</x:v>
      </x:c>
      <x:c r="R999" s="18" t="str"/>
    </x:row>
    <x:row r="1000" ht="44" customHeight="1">
      <x:c r="A1000" s="10" t="str">
        <x:v>B6.1</x:v>
      </x:c>
      <x:c r="B1000" s="10" t="str">
        <x:v>B6</x:v>
      </x:c>
      <x:c r="C1000" s="11" t="str">
        <x:v>Оборудование</x:v>
      </x:c>
      <x:c r="D1000" s="11" t="str">
        <x:v>Материнская плата</x:v>
      </x:c>
      <x:c r="E1000" s="11" t="str">
        <x:v>ASUS PRO WS WRX90E-SAGE SE, 8 каналов DDR5, 10GbE</x:v>
      </x:c>
      <x:c r="F1000" s="14" t="n">
        <x:v>1</x:v>
      </x:c>
      <x:c r="G1000" s="3" t="str">
        <x:v>шт</x:v>
      </x:c>
      <x:c r="H1000" s="15" t="n">
        <x:v>1200</x:v>
      </x:c>
      <x:c r="I1000" s="15" t="n">
        <x:v>1900</x:v>
      </x:c>
      <x:c r="J1000" s="16" t="n">
        <x:f>IF(AND(ISNUMBER(F1000),ISNUMBER(H1000)),F1000*H1000,"")</x:f>
        <x:v>1200</x:v>
      </x:c>
      <x:c r="K1000" s="16" t="n">
        <x:f>IF(AND(ISNUMBER(F1000),ISNUMBER(I1000)),F1000*I1000,"")</x:f>
        <x:v>1900</x:v>
      </x:c>
      <x:c r="L1000" s="11" t="str">
        <x:v>Купить</x:v>
      </x:c>
      <x:c r="M1000" s="11" t="str">
        <x:v>Проверить QVL платы, питание, габариты и доступность. Не смешивать настольную DDR5 UDIMM и ECC RDIMM.</x:v>
      </x:c>
      <x:c r="N1000" s="11" t="str">
        <x:v>Бюджетная оценка на 03.10.2026. Источник подтверждает характеристики, а не цену.</x:v>
      </x:c>
      <x:c r="O1000" s="11" t="str">
        <x:f>IF(C1000="Опционально","Вне итога",IF(AND(ISNUMBER(F1000),ISNUMBER(H1000),ISNUMBER(I1000),F1000&gt;0,H1000&gt;=0,I1000&gt;=H1000),"Цена учтена","Уточнить цену/количество"))</x:f>
        <x:v>Цена учтена</x:v>
      </x:c>
      <x:c r="P1000" s="10"/>
      <x:c r="Q1000" s="18" t="str">
        <x:v>ASUS: PRO WS WRX90E-SAGE SE</x:v>
      </x:c>
      <x:c r="R1000" s="18" t="str">
        <x:v>https://www.asus.com/motherboards-components/motherboards/workstation/pro-ws-wrx90e-sage-se/techspec/</x:v>
      </x:c>
    </x:row>
    <x:row r="1001" ht="44" customHeight="1">
      <x:c r="A1001" s="10" t="str">
        <x:v>B6.1</x:v>
      </x:c>
      <x:c r="B1001" s="10" t="str">
        <x:v>B6</x:v>
      </x:c>
      <x:c r="C1001" s="11" t="str">
        <x:v>Оборудование</x:v>
      </x:c>
      <x:c r="D1001" s="11" t="str">
        <x:v>RAM</x:v>
      </x:c>
      <x:c r="E1001" s="11" t="str">
        <x:v>8×32GB DDR5 ECC RDIMM, модули по QVL</x:v>
      </x:c>
      <x:c r="F1001" s="14" t="n">
        <x:v>8</x:v>
      </x:c>
      <x:c r="G1001" s="3" t="str">
        <x:v>шт</x:v>
      </x:c>
      <x:c r="H1001" s="15" t="n">
        <x:v>220</x:v>
      </x:c>
      <x:c r="I1001" s="15" t="n">
        <x:v>400</x:v>
      </x:c>
      <x:c r="J1001" s="16" t="n">
        <x:f>IF(AND(ISNUMBER(F1001),ISNUMBER(H1001)),F1001*H1001,"")</x:f>
        <x:v>1760</x:v>
      </x:c>
      <x:c r="K1001" s="16" t="n">
        <x:f>IF(AND(ISNUMBER(F1001),ISNUMBER(I1001)),F1001*I1001,"")</x:f>
        <x:v>3200</x:v>
      </x:c>
      <x:c r="L1001" s="11" t="str">
        <x:v>Купить</x:v>
      </x:c>
      <x:c r="M1001" s="11" t="str">
        <x:v>Проверить QVL платы, питание, габариты и доступность. Не смешивать настольную DDR5 UDIMM и ECC RDIMM.</x:v>
      </x:c>
      <x:c r="N1001" s="11" t="str">
        <x:v>Бюджетная оценка на 03.10.2026. Источник подтверждает характеристики, а не цену.</x:v>
      </x:c>
      <x:c r="O1001" s="11" t="str">
        <x:f>IF(C1001="Опционально","Вне итога",IF(AND(ISNUMBER(F1001),ISNUMBER(H1001),ISNUMBER(I1001),F1001&gt;0,H1001&gt;=0,I1001&gt;=H1001),"Цена учтена","Уточнить цену/количество"))</x:f>
        <x:v>Цена учтена</x:v>
      </x:c>
      <x:c r="P1001" s="10"/>
      <x:c r="Q1001" s="18" t="str">
        <x:v>Бюджетная оценка автора</x:v>
      </x:c>
      <x:c r="R1001" s="18" t="str"/>
    </x:row>
    <x:row r="1002" ht="44" customHeight="1">
      <x:c r="A1002" s="10" t="str">
        <x:v>B6.1</x:v>
      </x:c>
      <x:c r="B1002" s="10" t="str">
        <x:v>B6</x:v>
      </x:c>
      <x:c r="C1002" s="11" t="str">
        <x:v>Оборудование</x:v>
      </x:c>
      <x:c r="D1002" s="11" t="str">
        <x:v>SSD загрузки</x:v>
      </x:c>
      <x:c r="E1002" s="11" t="str">
        <x:v>2×1.92TB enterprise NVMe, зеркало/восстановление</x:v>
      </x:c>
      <x:c r="F1002" s="14" t="n">
        <x:v>2</x:v>
      </x:c>
      <x:c r="G1002" s="3" t="str">
        <x:v>шт</x:v>
      </x:c>
      <x:c r="H1002" s="15" t="n">
        <x:v>220</x:v>
      </x:c>
      <x:c r="I1002" s="15" t="n">
        <x:v>450</x:v>
      </x:c>
      <x:c r="J1002" s="16" t="n">
        <x:f>IF(AND(ISNUMBER(F1002),ISNUMBER(H1002)),F1002*H1002,"")</x:f>
        <x:v>440</x:v>
      </x:c>
      <x:c r="K1002" s="16" t="n">
        <x:f>IF(AND(ISNUMBER(F1002),ISNUMBER(I1002)),F1002*I1002,"")</x:f>
        <x:v>900</x:v>
      </x:c>
      <x:c r="L1002" s="11" t="str">
        <x:v>Купить</x:v>
      </x:c>
      <x:c r="M1002" s="11" t="str">
        <x:v>Проверить QVL платы, питание, габариты и доступность. Не смешивать настольную DDR5 UDIMM и ECC RDIMM.</x:v>
      </x:c>
      <x:c r="N1002" s="11" t="str">
        <x:v>Бюджетная оценка на 03.10.2026. Источник подтверждает характеристики, а не цену.</x:v>
      </x:c>
      <x:c r="O1002" s="11" t="str">
        <x:f>IF(C1002="Опционально","Вне итога",IF(AND(ISNUMBER(F1002),ISNUMBER(H1002),ISNUMBER(I1002),F1002&gt;0,H1002&gt;=0,I1002&gt;=H1002),"Цена учтена","Уточнить цену/количество"))</x:f>
        <x:v>Цена учтена</x:v>
      </x:c>
      <x:c r="P1002" s="10"/>
      <x:c r="Q1002" s="18" t="str">
        <x:v>Бюджетная оценка автора</x:v>
      </x:c>
      <x:c r="R1002" s="18" t="str"/>
    </x:row>
    <x:row r="1003" ht="44" customHeight="1">
      <x:c r="A1003" s="10" t="str">
        <x:v>B6.1</x:v>
      </x:c>
      <x:c r="B1003" s="10" t="str">
        <x:v>B6</x:v>
      </x:c>
      <x:c r="C1003" s="11" t="str">
        <x:v>Оборудование</x:v>
      </x:c>
      <x:c r="D1003" s="11" t="str">
        <x:v>Блок питания</x:v>
      </x:c>
      <x:c r="E1003" s="11" t="str">
        <x:v>ATX 3.1, 1600W, native 12V-2x6, запас под CPU+GPU</x:v>
      </x:c>
      <x:c r="F1003" s="14" t="n">
        <x:v>1</x:v>
      </x:c>
      <x:c r="G1003" s="3" t="str">
        <x:v>шт</x:v>
      </x:c>
      <x:c r="H1003" s="15" t="n">
        <x:v>350</x:v>
      </x:c>
      <x:c r="I1003" s="15" t="n">
        <x:v>650</x:v>
      </x:c>
      <x:c r="J1003" s="16" t="n">
        <x:f>IF(AND(ISNUMBER(F1003),ISNUMBER(H1003)),F1003*H1003,"")</x:f>
        <x:v>350</x:v>
      </x:c>
      <x:c r="K1003" s="16" t="n">
        <x:f>IF(AND(ISNUMBER(F1003),ISNUMBER(I1003)),F1003*I1003,"")</x:f>
        <x:v>650</x:v>
      </x:c>
      <x:c r="L1003" s="11" t="str">
        <x:v>Купить</x:v>
      </x:c>
      <x:c r="M1003" s="11" t="str">
        <x:v>Проверить QVL платы, питание, габариты и доступность. Не смешивать настольную DDR5 UDIMM и ECC RDIMM.</x:v>
      </x:c>
      <x:c r="N1003" s="11" t="str">
        <x:v>Бюджетная оценка на 03.10.2026. Источник подтверждает характеристики, а не цену.</x:v>
      </x:c>
      <x:c r="O1003" s="11" t="str">
        <x:f>IF(C1003="Опционально","Вне итога",IF(AND(ISNUMBER(F1003),ISNUMBER(H1003),ISNUMBER(I1003),F1003&gt;0,H1003&gt;=0,I1003&gt;=H1003),"Цена учтена","Уточнить цену/количество"))</x:f>
        <x:v>Цена учтена</x:v>
      </x:c>
      <x:c r="P1003" s="10"/>
      <x:c r="Q1003" s="18" t="str">
        <x:v>Бюджетная оценка автора</x:v>
      </x:c>
      <x:c r="R1003" s="18" t="str"/>
    </x:row>
    <x:row r="1004" ht="44" customHeight="1">
      <x:c r="A1004" s="10" t="str">
        <x:v>B6.1</x:v>
      </x:c>
      <x:c r="B1004" s="10" t="str">
        <x:v>B6</x:v>
      </x:c>
      <x:c r="C1004" s="11" t="str">
        <x:v>Оборудование</x:v>
      </x:c>
      <x:c r="D1004" s="11" t="str">
        <x:v>Кулер CPU</x:v>
      </x:c>
      <x:c r="E1004" s="11" t="str">
        <x:v>sTR5, рассчитан на 350W, полностью перекрывает крышку CPU</x:v>
      </x:c>
      <x:c r="F1004" s="14" t="n">
        <x:v>1</x:v>
      </x:c>
      <x:c r="G1004" s="3" t="str">
        <x:v>шт</x:v>
      </x:c>
      <x:c r="H1004" s="15" t="n">
        <x:v>150</x:v>
      </x:c>
      <x:c r="I1004" s="15" t="n">
        <x:v>300</x:v>
      </x:c>
      <x:c r="J1004" s="16" t="n">
        <x:f>IF(AND(ISNUMBER(F1004),ISNUMBER(H1004)),F1004*H1004,"")</x:f>
        <x:v>150</x:v>
      </x:c>
      <x:c r="K1004" s="16" t="n">
        <x:f>IF(AND(ISNUMBER(F1004),ISNUMBER(I1004)),F1004*I1004,"")</x:f>
        <x:v>300</x:v>
      </x:c>
      <x:c r="L1004" s="11" t="str">
        <x:v>Купить</x:v>
      </x:c>
      <x:c r="M1004" s="11" t="str">
        <x:v>Проверить QVL платы, питание, габариты и доступность. Не смешивать настольную DDR5 UDIMM и ECC RDIMM.</x:v>
      </x:c>
      <x:c r="N1004" s="11" t="str">
        <x:v>Бюджетная оценка на 03.10.2026. Источник подтверждает характеристики, а не цену.</x:v>
      </x:c>
      <x:c r="O1004" s="11" t="str">
        <x:f>IF(C1004="Опционально","Вне итога",IF(AND(ISNUMBER(F1004),ISNUMBER(H1004),ISNUMBER(I1004),F1004&gt;0,H1004&gt;=0,I1004&gt;=H1004),"Цена учтена","Уточнить цену/количество"))</x:f>
        <x:v>Цена учтена</x:v>
      </x:c>
      <x:c r="P1004" s="10"/>
      <x:c r="Q1004" s="18" t="str">
        <x:v>Бюджетная оценка автора</x:v>
      </x:c>
      <x:c r="R1004" s="18" t="str"/>
    </x:row>
    <x:row r="1005" ht="44" customHeight="1">
      <x:c r="A1005" s="10" t="str">
        <x:v>B6.1</x:v>
      </x:c>
      <x:c r="B1005" s="10" t="str">
        <x:v>B6</x:v>
      </x:c>
      <x:c r="C1005" s="11" t="str">
        <x:v>Оборудование</x:v>
      </x:c>
      <x:c r="D1005" s="11" t="str">
        <x:v>Корпус</x:v>
      </x:c>
      <x:c r="E1005" s="11" t="str">
        <x:v>SSI-EEB/E-ATX по размерам платы, место под 600W GPU</x:v>
      </x:c>
      <x:c r="F1005" s="14" t="n">
        <x:v>1</x:v>
      </x:c>
      <x:c r="G1005" s="3" t="str">
        <x:v>шт</x:v>
      </x:c>
      <x:c r="H1005" s="15" t="n">
        <x:v>250</x:v>
      </x:c>
      <x:c r="I1005" s="15" t="n">
        <x:v>600</x:v>
      </x:c>
      <x:c r="J1005" s="16" t="n">
        <x:f>IF(AND(ISNUMBER(F1005),ISNUMBER(H1005)),F1005*H1005,"")</x:f>
        <x:v>250</x:v>
      </x:c>
      <x:c r="K1005" s="16" t="n">
        <x:f>IF(AND(ISNUMBER(F1005),ISNUMBER(I1005)),F1005*I1005,"")</x:f>
        <x:v>600</x:v>
      </x:c>
      <x:c r="L1005" s="11" t="str">
        <x:v>Купить</x:v>
      </x:c>
      <x:c r="M1005" s="11" t="str">
        <x:v>Проверить QVL платы, питание, габариты и доступность. Не смешивать настольную DDR5 UDIMM и ECC RDIMM.</x:v>
      </x:c>
      <x:c r="N1005" s="11" t="str">
        <x:v>Бюджетная оценка на 03.10.2026. Источник подтверждает характеристики, а не цену.</x:v>
      </x:c>
      <x:c r="O1005" s="11" t="str">
        <x:f>IF(C1005="Опционально","Вне итога",IF(AND(ISNUMBER(F1005),ISNUMBER(H1005),ISNUMBER(I1005),F1005&gt;0,H1005&gt;=0,I1005&gt;=H1005),"Цена учтена","Уточнить цену/количество"))</x:f>
        <x:v>Цена учтена</x:v>
      </x:c>
      <x:c r="P1005" s="10"/>
      <x:c r="Q1005" s="18" t="str">
        <x:v>Бюджетная оценка автора</x:v>
      </x:c>
      <x:c r="R1005" s="18" t="str"/>
    </x:row>
    <x:row r="1006" ht="44" customHeight="1">
      <x:c r="A1006" s="10" t="str">
        <x:v>B6.1</x:v>
      </x:c>
      <x:c r="B1006" s="10" t="str">
        <x:v>B6</x:v>
      </x:c>
      <x:c r="C1006" s="11" t="str">
        <x:v>Оборудование</x:v>
      </x:c>
      <x:c r="D1006" s="11" t="str">
        <x:v>Вентиляторы</x:v>
      </x:c>
      <x:c r="E1006" s="11" t="str">
        <x:v>140 мм, PWM, подобранный воздушный поток</x:v>
      </x:c>
      <x:c r="F1006" s="14" t="n">
        <x:v>6</x:v>
      </x:c>
      <x:c r="G1006" s="3" t="str">
        <x:v>шт</x:v>
      </x:c>
      <x:c r="H1006" s="15" t="n">
        <x:v>25</x:v>
      </x:c>
      <x:c r="I1006" s="15" t="n">
        <x:v>60</x:v>
      </x:c>
      <x:c r="J1006" s="16" t="n">
        <x:f>IF(AND(ISNUMBER(F1006),ISNUMBER(H1006)),F1006*H1006,"")</x:f>
        <x:v>150</x:v>
      </x:c>
      <x:c r="K1006" s="16" t="n">
        <x:f>IF(AND(ISNUMBER(F1006),ISNUMBER(I1006)),F1006*I1006,"")</x:f>
        <x:v>360</x:v>
      </x:c>
      <x:c r="L1006" s="11" t="str">
        <x:v>Купить</x:v>
      </x:c>
      <x:c r="M1006" s="11" t="str">
        <x:v>Проверить QVL платы, питание, габариты и доступность. Не смешивать настольную DDR5 UDIMM и ECC RDIMM.</x:v>
      </x:c>
      <x:c r="N1006" s="11" t="str">
        <x:v>Бюджетная оценка на 03.10.2026. Источник подтверждает характеристики, а не цену.</x:v>
      </x:c>
      <x:c r="O1006" s="11" t="str">
        <x:f>IF(C1006="Опционально","Вне итога",IF(AND(ISNUMBER(F1006),ISNUMBER(H1006),ISNUMBER(I1006),F1006&gt;0,H1006&gt;=0,I1006&gt;=H1006),"Цена учтена","Уточнить цену/количество"))</x:f>
        <x:v>Цена учтена</x:v>
      </x:c>
      <x:c r="P1006" s="10"/>
      <x:c r="Q1006" s="18" t="str">
        <x:v>Бюджетная оценка автора</x:v>
      </x:c>
      <x:c r="R1006" s="18" t="str"/>
    </x:row>
    <x:row r="1007" ht="44" customHeight="1">
      <x:c r="A1007" s="10" t="str">
        <x:v>B6.1</x:v>
      </x:c>
      <x:c r="B1007" s="10" t="str">
        <x:v>B6</x:v>
      </x:c>
      <x:c r="C1007" s="11" t="str">
        <x:v>Оборудование</x:v>
      </x:c>
      <x:c r="D1007" s="11" t="str">
        <x:v>SSD данных</x:v>
      </x:c>
      <x:c r="E1007" s="11" t="str">
        <x:v>4TB NVMe TLC, модели и данные</x:v>
      </x:c>
      <x:c r="F1007" s="14" t="n">
        <x:v>1</x:v>
      </x:c>
      <x:c r="G1007" s="3" t="str">
        <x:v>шт</x:v>
      </x:c>
      <x:c r="H1007" s="15" t="n">
        <x:v>280</x:v>
      </x:c>
      <x:c r="I1007" s="15" t="n">
        <x:v>550</x:v>
      </x:c>
      <x:c r="J1007" s="16" t="n">
        <x:f>IF(AND(ISNUMBER(F1007),ISNUMBER(H1007)),F1007*H1007,"")</x:f>
        <x:v>280</x:v>
      </x:c>
      <x:c r="K1007" s="16" t="n">
        <x:f>IF(AND(ISNUMBER(F1007),ISNUMBER(I1007)),F1007*I1007,"")</x:f>
        <x:v>550</x:v>
      </x:c>
      <x:c r="L1007" s="11" t="str">
        <x:v>Купить</x:v>
      </x:c>
      <x:c r="M1007" s="11" t="str">
        <x:v>Проверить QVL платы, питание, габариты и доступность. Не смешивать настольную DDR5 UDIMM и ECC RDIMM.</x:v>
      </x:c>
      <x:c r="N1007" s="11" t="str">
        <x:v>Бюджетная оценка на 03.10.2026. Источник подтверждает характеристики, а не цену.</x:v>
      </x:c>
      <x:c r="O1007" s="11" t="str">
        <x:f>IF(C1007="Опционально","Вне итога",IF(AND(ISNUMBER(F1007),ISNUMBER(H1007),ISNUMBER(I1007),F1007&gt;0,H1007&gt;=0,I1007&gt;=H1007),"Цена учтена","Уточнить цену/количество"))</x:f>
        <x:v>Цена учтена</x:v>
      </x:c>
      <x:c r="P1007" s="10"/>
      <x:c r="Q1007" s="18" t="str">
        <x:v>Бюджетная оценка автора</x:v>
      </x:c>
      <x:c r="R1007" s="18" t="str"/>
    </x:row>
    <x:row r="1008" ht="44" customHeight="1">
      <x:c r="A1008" s="10" t="str">
        <x:v>B6.1</x:v>
      </x:c>
      <x:c r="B1008" s="10" t="str">
        <x:v>B6</x:v>
      </x:c>
      <x:c r="C1008" s="11" t="str">
        <x:v>Оборудование</x:v>
      </x:c>
      <x:c r="D1008" s="11" t="str">
        <x:v>Комплект сборки ПК</x:v>
      </x:c>
      <x:c r="E1008" s="11" t="str">
        <x:v>Крепёж, термопаста, опора GPU, кабели/переходы по плате</x:v>
      </x:c>
      <x:c r="F1008" s="14" t="n">
        <x:v>1</x:v>
      </x:c>
      <x:c r="G1008" s="3" t="str">
        <x:v>к-т</x:v>
      </x:c>
      <x:c r="H1008" s="15" t="n">
        <x:v>60</x:v>
      </x:c>
      <x:c r="I1008" s="15" t="n">
        <x:v>180</x:v>
      </x:c>
      <x:c r="J1008" s="16" t="n">
        <x:f>IF(AND(ISNUMBER(F1008),ISNUMBER(H1008)),F1008*H1008,"")</x:f>
        <x:v>60</x:v>
      </x:c>
      <x:c r="K1008" s="16" t="n">
        <x:f>IF(AND(ISNUMBER(F1008),ISNUMBER(I1008)),F1008*I1008,"")</x:f>
        <x:v>180</x:v>
      </x:c>
      <x:c r="L1008" s="11" t="str">
        <x:v>Купить</x:v>
      </x:c>
      <x:c r="M1008" s="11" t="str">
        <x:v>Штатные GPU-кабели входят в PSU. Дополнительный переходник питания покупать только по требованиям производителя.</x:v>
      </x:c>
      <x:c r="N1008" s="11" t="str">
        <x:v>Бюджетная оценка на 03.10.2026. Источник подтверждает характеристики, а не цену.</x:v>
      </x:c>
      <x:c r="O1008" s="11" t="str">
        <x:f>IF(C1008="Опционально","Вне итога",IF(AND(ISNUMBER(F1008),ISNUMBER(H1008),ISNUMBER(I1008),F1008&gt;0,H1008&gt;=0,I1008&gt;=H1008),"Цена учтена","Уточнить цену/количество"))</x:f>
        <x:v>Цена учтена</x:v>
      </x:c>
      <x:c r="P1008" s="10"/>
      <x:c r="Q1008" s="18" t="str">
        <x:v>Бюджетная оценка автора</x:v>
      </x:c>
      <x:c r="R1008" s="18" t="str"/>
    </x:row>
    <x:row r="1009" ht="44" customHeight="1">
      <x:c r="A1009" s="10" t="str">
        <x:v>B6.1</x:v>
      </x:c>
      <x:c r="B1009" s="10" t="str">
        <x:v>B6</x:v>
      </x:c>
      <x:c r="C1009" s="11" t="str">
        <x:v>Запуск</x:v>
      </x:c>
      <x:c r="D1009" s="11" t="str">
        <x:v>Сборка и аппаратный тест</x:v>
      </x:c>
      <x:c r="E1009" s="11" t="str">
        <x:v>Установка компонентов, BIOS, память, температурный стресс-тест</x:v>
      </x:c>
      <x:c r="F1009" s="14" t="n">
        <x:v>1</x:v>
      </x:c>
      <x:c r="G1009" s="3" t="str">
        <x:v>усл</x:v>
      </x:c>
      <x:c r="H1009" s="15" t="n">
        <x:v>250</x:v>
      </x:c>
      <x:c r="I1009" s="15" t="n">
        <x:v>900</x:v>
      </x:c>
      <x:c r="J1009" s="16" t="n">
        <x:f>IF(AND(ISNUMBER(F1009),ISNUMBER(H1009)),F1009*H1009,"")</x:f>
        <x:v>250</x:v>
      </x:c>
      <x:c r="K1009" s="16" t="n">
        <x:f>IF(AND(ISNUMBER(F1009),ISNUMBER(I1009)),F1009*I1009,"")</x:f>
        <x:v>900</x:v>
      </x:c>
      <x:c r="L1009" s="11" t="str">
        <x:v>Купить</x:v>
      </x:c>
      <x:c r="M1009" s="11" t="str"/>
      <x:c r="N1009" s="11" t="str">
        <x:v>Бюджетная оценка на 03.10.2026. Источник подтверждает характеристики, а не цену.</x:v>
      </x:c>
      <x:c r="O1009" s="11" t="str">
        <x:f>IF(C1009="Опционально","Вне итога",IF(AND(ISNUMBER(F1009),ISNUMBER(H1009),ISNUMBER(I1009),F1009&gt;0,H1009&gt;=0,I1009&gt;=H1009),"Цена учтена","Уточнить цену/количество"))</x:f>
        <x:v>Цена учтена</x:v>
      </x:c>
      <x:c r="P1009" s="10"/>
      <x:c r="Q1009" s="18" t="str">
        <x:v>Бюджетная оценка автора</x:v>
      </x:c>
      <x:c r="R1009" s="18" t="str"/>
    </x:row>
    <x:row r="1010" ht="44" customHeight="1">
      <x:c r="A1010" s="10" t="str">
        <x:v>B6.1</x:v>
      </x:c>
      <x:c r="B1010" s="10" t="str">
        <x:v>B6</x:v>
      </x:c>
      <x:c r="C1010" s="11" t="str">
        <x:v>Оборудование</x:v>
      </x:c>
      <x:c r="D1010" s="11" t="str">
        <x:v>Коммутатор обычной сети</x:v>
      </x:c>
      <x:c r="E1010" s="11" t="str">
        <x:v>8×RJ45 1/2.5/5/10GbE, управляемый. При &gt;6 узлах: 24 порта</x:v>
      </x:c>
      <x:c r="F1010" s="14" t="n">
        <x:v>1</x:v>
      </x:c>
      <x:c r="G1010" s="3" t="str">
        <x:v>шт</x:v>
      </x:c>
      <x:c r="H1010" s="15" t="n">
        <x:v>650</x:v>
      </x:c>
      <x:c r="I1010" s="15" t="n">
        <x:v>1600</x:v>
      </x:c>
      <x:c r="J1010" s="16" t="n">
        <x:f>IF(AND(ISNUMBER(F1010),ISNUMBER(H1010)),F1010*H1010,"")</x:f>
        <x:v>650</x:v>
      </x:c>
      <x:c r="K1010" s="16" t="n">
        <x:f>IF(AND(ISNUMBER(F1010),ISNUMBER(I1010)),F1010*I1010,"")</x:f>
        <x:v>1600</x:v>
      </x:c>
      <x:c r="L1010" s="11" t="str">
        <x:v>Купить</x:v>
      </x:c>
      <x:c r="M1010" s="11" t="str">
        <x:v>Управление, загрузка файлов, резервные копии. Использовать Ethernet ОС, а не BMC.</x:v>
      </x:c>
      <x:c r="N1010" s="11" t="str">
        <x:v>Бюджетная оценка на 03.10.2026. Источник подтверждает характеристики, а не цену.</x:v>
      </x:c>
      <x:c r="O1010" s="11" t="str">
        <x:f>IF(C1010="Опционально","Вне итога",IF(AND(ISNUMBER(F1010),ISNUMBER(H1010),ISNUMBER(I1010),F1010&gt;0,H1010&gt;=0,I1010&gt;=H1010),"Цена учтена","Уточнить цену/количество"))</x:f>
        <x:v>Цена учтена</x:v>
      </x:c>
      <x:c r="P1010" s="10"/>
      <x:c r="Q1010" s="18" t="str">
        <x:v>Бюджетная оценка автора</x:v>
      </x:c>
      <x:c r="R1010" s="18" t="str"/>
    </x:row>
    <x:row r="1011" ht="44" customHeight="1">
      <x:c r="A1011" s="10" t="str">
        <x:v>B6.1</x:v>
      </x:c>
      <x:c r="B1011" s="10" t="str">
        <x:v>B6</x:v>
      </x:c>
      <x:c r="C1011" s="11" t="str">
        <x:v>Оборудование</x:v>
      </x:c>
      <x:c r="D1011" s="11" t="str">
        <x:v>Сетевой шлюз</x:v>
      </x:c>
      <x:c r="E1011" s="11" t="str">
        <x:v>Проводной маршрутизатор с межсетевым экраном, ≥1GbE</x:v>
      </x:c>
      <x:c r="F1011" s="14" t="n">
        <x:v>1</x:v>
      </x:c>
      <x:c r="G1011" s="3" t="str">
        <x:v>шт</x:v>
      </x:c>
      <x:c r="H1011" s="15" t="n">
        <x:v>150</x:v>
      </x:c>
      <x:c r="I1011" s="15" t="n">
        <x:v>500</x:v>
      </x:c>
      <x:c r="J1011" s="16" t="n">
        <x:f>IF(AND(ISNUMBER(F1011),ISNUMBER(H1011)),F1011*H1011,"")</x:f>
        <x:v>150</x:v>
      </x:c>
      <x:c r="K1011" s="16" t="n">
        <x:f>IF(AND(ISNUMBER(F1011),ISNUMBER(I1011)),F1011*I1011,"")</x:f>
        <x:v>500</x:v>
      </x:c>
      <x:c r="L1011" s="11" t="str">
        <x:v>Купить</x:v>
      </x:c>
      <x:c r="M1011" s="11" t="str">
        <x:v>Подключение к локальной сети. Плата за связь не включена.</x:v>
      </x:c>
      <x:c r="N1011" s="11" t="str">
        <x:v>Бюджетная оценка на 03.10.2026. Источник подтверждает характеристики, а не цену.</x:v>
      </x:c>
      <x:c r="O1011" s="11" t="str">
        <x:f>IF(C1011="Опционально","Вне итога",IF(AND(ISNUMBER(F1011),ISNUMBER(H1011),ISNUMBER(I1011),F1011&gt;0,H1011&gt;=0,I1011&gt;=H1011),"Цена учтена","Уточнить цену/количество"))</x:f>
        <x:v>Цена учтена</x:v>
      </x:c>
      <x:c r="P1011" s="10"/>
      <x:c r="Q1011" s="18" t="str">
        <x:v>Бюджетная оценка автора</x:v>
      </x:c>
      <x:c r="R1011" s="18" t="str"/>
    </x:row>
    <x:row r="1012" ht="44" customHeight="1">
      <x:c r="A1012" s="10" t="str">
        <x:v>B6.1</x:v>
      </x:c>
      <x:c r="B1012" s="10" t="str">
        <x:v>B6</x:v>
      </x:c>
      <x:c r="C1012" s="11" t="str">
        <x:v>Оборудование</x:v>
      </x:c>
      <x:c r="D1012" s="11" t="str">
        <x:v>Резервное хранилище</x:v>
      </x:c>
      <x:c r="E1012" s="11" t="str">
        <x:v>NAS 4 отсека, 10GbE, RAM ≥16GB, диски отдельно</x:v>
      </x:c>
      <x:c r="F1012" s="14" t="n">
        <x:v>1</x:v>
      </x:c>
      <x:c r="G1012" s="3" t="str">
        <x:v>шт</x:v>
      </x:c>
      <x:c r="H1012" s="15" t="n">
        <x:v>1100</x:v>
      </x:c>
      <x:c r="I1012" s="15" t="n">
        <x:v>2600</x:v>
      </x:c>
      <x:c r="J1012" s="16" t="n">
        <x:f>IF(AND(ISNUMBER(F1012),ISNUMBER(H1012)),F1012*H1012,"")</x:f>
        <x:v>1100</x:v>
      </x:c>
      <x:c r="K1012" s="16" t="n">
        <x:f>IF(AND(ISNUMBER(F1012),ISNUMBER(I1012)),F1012*I1012,"")</x:f>
        <x:v>2600</x:v>
      </x:c>
      <x:c r="L1012" s="11" t="str">
        <x:v>Купить</x:v>
      </x:c>
      <x:c r="M1012" s="11" t="str">
        <x:v>Копии настроек, данных и контрольных точек. Основной сервер не считается резервной копией.</x:v>
      </x:c>
      <x:c r="N1012" s="11" t="str">
        <x:v>Бюджетная оценка на 03.10.2026. Источник подтверждает характеристики, а не цену.</x:v>
      </x:c>
      <x:c r="O1012" s="11" t="str">
        <x:f>IF(C1012="Опционально","Вне итога",IF(AND(ISNUMBER(F1012),ISNUMBER(H1012),ISNUMBER(I1012),F1012&gt;0,H1012&gt;=0,I1012&gt;=H1012),"Цена учтена","Уточнить цену/количество"))</x:f>
        <x:v>Цена учтена</x:v>
      </x:c>
      <x:c r="P1012" s="10"/>
      <x:c r="Q1012" s="18" t="str">
        <x:v>Бюджетная оценка автора</x:v>
      </x:c>
      <x:c r="R1012" s="18" t="str"/>
    </x:row>
    <x:row r="1013" ht="44" customHeight="1">
      <x:c r="A1013" s="10" t="str">
        <x:v>B6.1</x:v>
      </x:c>
      <x:c r="B1013" s="10" t="str">
        <x:v>B6</x:v>
      </x:c>
      <x:c r="C1013" s="11" t="str">
        <x:v>Оборудование</x:v>
      </x:c>
      <x:c r="D1013" s="11" t="str">
        <x:v>Диски резервного хранилища</x:v>
      </x:c>
      <x:c r="E1013" s="11" t="str">
        <x:v>4×12TB NAS/enterprise HDD. RAID6: около 24TB до форматирования</x:v>
      </x:c>
      <x:c r="F1013" s="14" t="n">
        <x:v>4</x:v>
      </x:c>
      <x:c r="G1013" s="3" t="str">
        <x:v>шт</x:v>
      </x:c>
      <x:c r="H1013" s="15" t="n">
        <x:v>250</x:v>
      </x:c>
      <x:c r="I1013" s="15" t="n">
        <x:v>430</x:v>
      </x:c>
      <x:c r="J1013" s="16" t="n">
        <x:f>IF(AND(ISNUMBER(F1013),ISNUMBER(H1013)),F1013*H1013,"")</x:f>
        <x:v>1000</x:v>
      </x:c>
      <x:c r="K1013" s="16" t="n">
        <x:f>IF(AND(ISNUMBER(F1013),ISNUMBER(I1013)),F1013*I1013,"")</x:f>
        <x:v>1720</x:v>
      </x:c>
      <x:c r="L1013" s="11" t="str">
        <x:v>Купить</x:v>
      </x:c>
      <x:c r="M1013" s="11" t="str">
        <x:v>Цена каждого диска. Один дополнительный запасной диск указан отдельно.</x:v>
      </x:c>
      <x:c r="N1013" s="11" t="str">
        <x:v>Бюджетная оценка на 03.10.2026. Источник подтверждает характеристики, а не цену.</x:v>
      </x:c>
      <x:c r="O1013" s="11" t="str">
        <x:f>IF(C1013="Опционально","Вне итога",IF(AND(ISNUMBER(F1013),ISNUMBER(H1013),ISNUMBER(I1013),F1013&gt;0,H1013&gt;=0,I1013&gt;=H1013),"Цена учтена","Уточнить цену/количество"))</x:f>
        <x:v>Цена учтена</x:v>
      </x:c>
      <x:c r="P1013" s="10"/>
      <x:c r="Q1013" s="18" t="str">
        <x:v>Бюджетная оценка автора</x:v>
      </x:c>
      <x:c r="R1013" s="18" t="str"/>
    </x:row>
    <x:row r="1014" ht="44" customHeight="1">
      <x:c r="A1014" s="10" t="str">
        <x:v>B6.1</x:v>
      </x:c>
      <x:c r="B1014" s="10" t="str">
        <x:v>B6</x:v>
      </x:c>
      <x:c r="C1014" s="11" t="str">
        <x:v>Оборудование</x:v>
      </x:c>
      <x:c r="D1014" s="11" t="str">
        <x:v>Запасной диск NAS</x:v>
      </x:c>
      <x:c r="E1014" s="11" t="str">
        <x:v>12TB той же совместимой серии</x:v>
      </x:c>
      <x:c r="F1014" s="14" t="n">
        <x:v>1</x:v>
      </x:c>
      <x:c r="G1014" s="3" t="str">
        <x:v>шт</x:v>
      </x:c>
      <x:c r="H1014" s="15" t="n">
        <x:v>250</x:v>
      </x:c>
      <x:c r="I1014" s="15" t="n">
        <x:v>430</x:v>
      </x:c>
      <x:c r="J1014" s="16" t="n">
        <x:f>IF(AND(ISNUMBER(F1014),ISNUMBER(H1014)),F1014*H1014,"")</x:f>
        <x:v>250</x:v>
      </x:c>
      <x:c r="K1014" s="16" t="n">
        <x:f>IF(AND(ISNUMBER(F1014),ISNUMBER(I1014)),F1014*I1014,"")</x:f>
        <x:v>430</x:v>
      </x:c>
      <x:c r="L1014" s="11" t="str">
        <x:v>Купить</x:v>
      </x:c>
      <x:c r="M1014" s="11" t="str">
        <x:v>Быстрая замена отказавшего диска.</x:v>
      </x:c>
      <x:c r="N1014" s="11" t="str">
        <x:v>Бюджетная оценка на 03.10.2026. Источник подтверждает характеристики, а не цену.</x:v>
      </x:c>
      <x:c r="O1014" s="11" t="str">
        <x:f>IF(C1014="Опционально","Вне итога",IF(AND(ISNUMBER(F1014),ISNUMBER(H1014),ISNUMBER(I1014),F1014&gt;0,H1014&gt;=0,I1014&gt;=H1014),"Цена учтена","Уточнить цену/количество"))</x:f>
        <x:v>Цена учтена</x:v>
      </x:c>
      <x:c r="P1014" s="10"/>
      <x:c r="Q1014" s="18" t="str">
        <x:v>Бюджетная оценка автора</x:v>
      </x:c>
      <x:c r="R1014" s="18" t="str"/>
    </x:row>
    <x:row r="1015" ht="44" customHeight="1">
      <x:c r="A1015" s="10" t="str">
        <x:v>B6.1</x:v>
      </x:c>
      <x:c r="B1015" s="10" t="str">
        <x:v>B6</x:v>
      </x:c>
      <x:c r="C1015" s="11" t="str">
        <x:v>Оборудование</x:v>
      </x:c>
      <x:c r="D1015" s="11" t="str">
        <x:v>Рабочее место администратора</x:v>
      </x:c>
      <x:c r="E1015" s="11" t="str">
        <x:v>Мини-ПК 16GB RAM, SSD 512GB, Ethernet</x:v>
      </x:c>
      <x:c r="F1015" s="14" t="n">
        <x:v>1</x:v>
      </x:c>
      <x:c r="G1015" s="3" t="str">
        <x:v>шт</x:v>
      </x:c>
      <x:c r="H1015" s="15" t="n">
        <x:v>400</x:v>
      </x:c>
      <x:c r="I1015" s="15" t="n">
        <x:v>800</x:v>
      </x:c>
      <x:c r="J1015" s="16" t="n">
        <x:f>IF(AND(ISNUMBER(F1015),ISNUMBER(H1015)),F1015*H1015,"")</x:f>
        <x:v>400</x:v>
      </x:c>
      <x:c r="K1015" s="16" t="n">
        <x:f>IF(AND(ISNUMBER(F1015),ISNUMBER(I1015)),F1015*I1015,"")</x:f>
        <x:v>800</x:v>
      </x:c>
      <x:c r="L1015" s="11" t="str">
        <x:v>Купить</x:v>
      </x:c>
      <x:c r="M1015" s="11" t="str">
        <x:v>Настройка и управление системой. Для Mac можно использовать один узел вместо отдельного ПК.</x:v>
      </x:c>
      <x:c r="N1015" s="11" t="str">
        <x:v>Бюджетная оценка на 03.10.2026. Источник подтверждает характеристики, а не цену.</x:v>
      </x:c>
      <x:c r="O1015" s="11" t="str">
        <x:f>IF(C1015="Опционально","Вне итога",IF(AND(ISNUMBER(F1015),ISNUMBER(H1015),ISNUMBER(I1015),F1015&gt;0,H1015&gt;=0,I1015&gt;=H1015),"Цена учтена","Уточнить цену/количество"))</x:f>
        <x:v>Цена учтена</x:v>
      </x:c>
      <x:c r="P1015" s="10"/>
      <x:c r="Q1015" s="18" t="str">
        <x:v>Бюджетная оценка автора</x:v>
      </x:c>
      <x:c r="R1015" s="18" t="str"/>
    </x:row>
    <x:row r="1016" ht="44" customHeight="1">
      <x:c r="A1016" s="10" t="str">
        <x:v>B6.1</x:v>
      </x:c>
      <x:c r="B1016" s="10" t="str">
        <x:v>B6</x:v>
      </x:c>
      <x:c r="C1016" s="11" t="str">
        <x:v>Оборудование</x:v>
      </x:c>
      <x:c r="D1016" s="11" t="str">
        <x:v>Монитор</x:v>
      </x:c>
      <x:c r="E1016" s="11" t="str">
        <x:v>27 дюймов, HDMI/DisplayPort</x:v>
      </x:c>
      <x:c r="F1016" s="14" t="n">
        <x:v>1</x:v>
      </x:c>
      <x:c r="G1016" s="3" t="str">
        <x:v>шт</x:v>
      </x:c>
      <x:c r="H1016" s="15" t="n">
        <x:v>160</x:v>
      </x:c>
      <x:c r="I1016" s="15" t="n">
        <x:v>320</x:v>
      </x:c>
      <x:c r="J1016" s="16" t="n">
        <x:f>IF(AND(ISNUMBER(F1016),ISNUMBER(H1016)),F1016*H1016,"")</x:f>
        <x:v>160</x:v>
      </x:c>
      <x:c r="K1016" s="16" t="n">
        <x:f>IF(AND(ISNUMBER(F1016),ISNUMBER(I1016)),F1016*I1016,"")</x:f>
        <x:v>320</x:v>
      </x:c>
      <x:c r="L1016" s="11" t="str">
        <x:v>Купить</x:v>
      </x:c>
      <x:c r="M1016" s="11" t="str"/>
      <x:c r="N1016" s="11" t="str">
        <x:v>Бюджетная оценка на 03.10.2026. Источник подтверждает характеристики, а не цену.</x:v>
      </x:c>
      <x:c r="O1016" s="11" t="str">
        <x:f>IF(C1016="Опционально","Вне итога",IF(AND(ISNUMBER(F1016),ISNUMBER(H1016),ISNUMBER(I1016),F1016&gt;0,H1016&gt;=0,I1016&gt;=H1016),"Цена учтена","Уточнить цену/количество"))</x:f>
        <x:v>Цена учтена</x:v>
      </x:c>
      <x:c r="P1016" s="10"/>
      <x:c r="Q1016" s="18" t="str">
        <x:v>Бюджетная оценка автора</x:v>
      </x:c>
      <x:c r="R1016" s="18" t="str"/>
    </x:row>
    <x:row r="1017" ht="44" customHeight="1">
      <x:c r="A1017" s="10" t="str">
        <x:v>B6.1</x:v>
      </x:c>
      <x:c r="B1017" s="10" t="str">
        <x:v>B6</x:v>
      </x:c>
      <x:c r="C1017" s="11" t="str">
        <x:v>Оборудование</x:v>
      </x:c>
      <x:c r="D1017" s="11" t="str">
        <x:v>Клавиатура и мышь</x:v>
      </x:c>
      <x:c r="E1017" s="11" t="str">
        <x:v>Проводные USB</x:v>
      </x:c>
      <x:c r="F1017" s="14" t="n">
        <x:v>1</x:v>
      </x:c>
      <x:c r="G1017" s="3" t="str">
        <x:v>к-т</x:v>
      </x:c>
      <x:c r="H1017" s="15" t="n">
        <x:v>30</x:v>
      </x:c>
      <x:c r="I1017" s="15" t="n">
        <x:v>70</x:v>
      </x:c>
      <x:c r="J1017" s="16" t="n">
        <x:f>IF(AND(ISNUMBER(F1017),ISNUMBER(H1017)),F1017*H1017,"")</x:f>
        <x:v>30</x:v>
      </x:c>
      <x:c r="K1017" s="16" t="n">
        <x:f>IF(AND(ISNUMBER(F1017),ISNUMBER(I1017)),F1017*I1017,"")</x:f>
        <x:v>70</x:v>
      </x:c>
      <x:c r="L1017" s="11" t="str">
        <x:v>Купить</x:v>
      </x:c>
      <x:c r="M1017" s="11" t="str"/>
      <x:c r="N1017" s="11" t="str">
        <x:v>Бюджетная оценка на 03.10.2026. Источник подтверждает характеристики, а не цену.</x:v>
      </x:c>
      <x:c r="O1017" s="11" t="str">
        <x:f>IF(C1017="Опционально","Вне итога",IF(AND(ISNUMBER(F1017),ISNUMBER(H1017),ISNUMBER(I1017),F1017&gt;0,H1017&gt;=0,I1017&gt;=H1017),"Цена учтена","Уточнить цену/количество"))</x:f>
        <x:v>Цена учтена</x:v>
      </x:c>
      <x:c r="P1017" s="10"/>
      <x:c r="Q1017" s="18" t="str">
        <x:v>Бюджетная оценка автора</x:v>
      </x:c>
      <x:c r="R1017" s="18" t="str"/>
    </x:row>
    <x:row r="1018" ht="44" customHeight="1">
      <x:c r="A1018" s="10" t="str">
        <x:v>B6.1</x:v>
      </x:c>
      <x:c r="B1018" s="10" t="str">
        <x:v>B6</x:v>
      </x:c>
      <x:c r="C1018" s="11" t="str">
        <x:v>Оборудование</x:v>
      </x:c>
      <x:c r="D1018" s="11" t="str">
        <x:v>Кабель монитора</x:v>
      </x:c>
      <x:c r="E1018" s="11" t="str">
        <x:v>HDMI/DisplayPort 2 м, по разъёму компьютера</x:v>
      </x:c>
      <x:c r="F1018" s="14" t="n">
        <x:v>1</x:v>
      </x:c>
      <x:c r="G1018" s="3" t="str">
        <x:v>шт</x:v>
      </x:c>
      <x:c r="H1018" s="15" t="n">
        <x:v>10</x:v>
      </x:c>
      <x:c r="I1018" s="15" t="n">
        <x:v>30</x:v>
      </x:c>
      <x:c r="J1018" s="16" t="n">
        <x:f>IF(AND(ISNUMBER(F1018),ISNUMBER(H1018)),F1018*H1018,"")</x:f>
        <x:v>10</x:v>
      </x:c>
      <x:c r="K1018" s="16" t="n">
        <x:f>IF(AND(ISNUMBER(F1018),ISNUMBER(I1018)),F1018*I1018,"")</x:f>
        <x:v>30</x:v>
      </x:c>
      <x:c r="L1018" s="11" t="str">
        <x:v>Купить</x:v>
      </x:c>
      <x:c r="M1018" s="11" t="str"/>
      <x:c r="N1018" s="11" t="str">
        <x:v>Бюджетная оценка на 03.10.2026. Источник подтверждает характеристики, а не цену.</x:v>
      </x:c>
      <x:c r="O1018" s="11" t="str">
        <x:f>IF(C1018="Опционально","Вне итога",IF(AND(ISNUMBER(F1018),ISNUMBER(H1018),ISNUMBER(I1018),F1018&gt;0,H1018&gt;=0,I1018&gt;=H1018),"Цена учтена","Уточнить цену/количество"))</x:f>
        <x:v>Цена учтена</x:v>
      </x:c>
      <x:c r="P1018" s="10"/>
      <x:c r="Q1018" s="18" t="str">
        <x:v>Бюджетная оценка автора</x:v>
      </x:c>
      <x:c r="R1018" s="18" t="str"/>
    </x:row>
    <x:row r="1019" ht="44" customHeight="1">
      <x:c r="A1019" s="10" t="str">
        <x:v>B6.1</x:v>
      </x:c>
      <x:c r="B1019" s="10" t="str">
        <x:v>B6</x:v>
      </x:c>
      <x:c r="C1019" s="11" t="str">
        <x:v>Оборудование</x:v>
      </x:c>
      <x:c r="D1019" s="11" t="str">
        <x:v>Патч-корды обычной сети</x:v>
      </x:c>
      <x:c r="E1019" s="11" t="str">
        <x:v>Cat6A, 2 м, RJ45, заводские</x:v>
      </x:c>
      <x:c r="F1019" s="14" t="n">
        <x:v>8</x:v>
      </x:c>
      <x:c r="G1019" s="3" t="str">
        <x:v>шт</x:v>
      </x:c>
      <x:c r="H1019" s="15" t="n">
        <x:v>8</x:v>
      </x:c>
      <x:c r="I1019" s="15" t="n">
        <x:v>20</x:v>
      </x:c>
      <x:c r="J1019" s="16" t="n">
        <x:f>IF(AND(ISNUMBER(F1019),ISNUMBER(H1019)),F1019*H1019,"")</x:f>
        <x:v>64</x:v>
      </x:c>
      <x:c r="K1019" s="16" t="n">
        <x:f>IF(AND(ISNUMBER(F1019),ISNUMBER(I1019)),F1019*I1019,"")</x:f>
        <x:v>160</x:v>
      </x:c>
      <x:c r="L1019" s="11" t="str">
        <x:v>Купить</x:v>
      </x:c>
      <x:c r="M1019" s="11" t="str">
        <x:v>6 рабочих соединений и 2 запасных. Длина 2 м является исходным допущением.</x:v>
      </x:c>
      <x:c r="N1019" s="11" t="str">
        <x:v>Бюджетная оценка на 03.10.2026. Источник подтверждает характеристики, а не цену.</x:v>
      </x:c>
      <x:c r="O1019" s="11" t="str">
        <x:f>IF(C1019="Опционально","Вне итога",IF(AND(ISNUMBER(F1019),ISNUMBER(H1019),ISNUMBER(I1019),F1019&gt;0,H1019&gt;=0,I1019&gt;=H1019),"Цена учтена","Уточнить цену/количество"))</x:f>
        <x:v>Цена учтена</x:v>
      </x:c>
      <x:c r="P1019" s="10"/>
      <x:c r="Q1019" s="18" t="str">
        <x:v>Бюджетная оценка автора</x:v>
      </x:c>
      <x:c r="R1019" s="18" t="str"/>
    </x:row>
    <x:row r="1020" ht="44" customHeight="1">
      <x:c r="A1020" s="10" t="str">
        <x:v>B6.1</x:v>
      </x:c>
      <x:c r="B1020" s="10" t="str">
        <x:v>B6</x:v>
      </x:c>
      <x:c r="C1020" s="11" t="str">
        <x:v>Оборудование</x:v>
      </x:c>
      <x:c r="D1020" s="11" t="str">
        <x:v>USB-накопители для восстановления</x:v>
      </x:c>
      <x:c r="E1020" s="11" t="str">
        <x:v>64GB USB 3.x</x:v>
      </x:c>
      <x:c r="F1020" s="14" t="n">
        <x:v>2</x:v>
      </x:c>
      <x:c r="G1020" s="3" t="str">
        <x:v>шт</x:v>
      </x:c>
      <x:c r="H1020" s="15" t="n">
        <x:v>12</x:v>
      </x:c>
      <x:c r="I1020" s="15" t="n">
        <x:v>25</x:v>
      </x:c>
      <x:c r="J1020" s="16" t="n">
        <x:f>IF(AND(ISNUMBER(F1020),ISNUMBER(H1020)),F1020*H1020,"")</x:f>
        <x:v>24</x:v>
      </x:c>
      <x:c r="K1020" s="16" t="n">
        <x:f>IF(AND(ISNUMBER(F1020),ISNUMBER(I1020)),F1020*I1020,"")</x:f>
        <x:v>50</x:v>
      </x:c>
      <x:c r="L1020" s="11" t="str">
        <x:v>Купить</x:v>
      </x:c>
      <x:c r="M1020" s="11" t="str">
        <x:v>Установочный носитель и аварийное восстановление. Не место хранения единственной копии данных.</x:v>
      </x:c>
      <x:c r="N1020" s="11" t="str">
        <x:v>Бюджетная оценка на 03.10.2026. Источник подтверждает характеристики, а не цену.</x:v>
      </x:c>
      <x:c r="O1020" s="11" t="str">
        <x:f>IF(C1020="Опционально","Вне итога",IF(AND(ISNUMBER(F1020),ISNUMBER(H1020),ISNUMBER(I1020),F1020&gt;0,H1020&gt;=0,I1020&gt;=H1020),"Цена учтена","Уточнить цену/количество"))</x:f>
        <x:v>Цена учтена</x:v>
      </x:c>
      <x:c r="P1020" s="10"/>
      <x:c r="Q1020" s="18" t="str">
        <x:v>Бюджетная оценка автора</x:v>
      </x:c>
      <x:c r="R1020" s="18" t="str"/>
    </x:row>
    <x:row r="1021" ht="44" customHeight="1">
      <x:c r="A1021" s="10" t="str">
        <x:v>B6.1</x:v>
      </x:c>
      <x:c r="B1021" s="10" t="str">
        <x:v>B6</x:v>
      </x:c>
      <x:c r="C1021" s="11" t="str">
        <x:v>Помещение</x:v>
      </x:c>
      <x:c r="D1021" s="11" t="str">
        <x:v>Обследование и проект</x:v>
      </x:c>
      <x:c r="E1021" s="11" t="str">
        <x:v>Электрик, специалист по охлаждению, проверка несущей способности пола</x:v>
      </x:c>
      <x:c r="F1021" s="14" t="n">
        <x:v>1</x:v>
      </x:c>
      <x:c r="G1021" s="3" t="str">
        <x:v>усл</x:v>
      </x:c>
      <x:c r="H1021" s="15" t="n">
        <x:v>500</x:v>
      </x:c>
      <x:c r="I1021" s="15" t="n">
        <x:v>1500</x:v>
      </x:c>
      <x:c r="J1021" s="16" t="n">
        <x:f>IF(AND(ISNUMBER(F1021),ISNUMBER(H1021)),F1021*H1021,"")</x:f>
        <x:v>500</x:v>
      </x:c>
      <x:c r="K1021" s="16" t="n">
        <x:f>IF(AND(ISNUMBER(F1021),ISNUMBER(I1021)),F1021*I1021,"")</x:f>
        <x:v>1500</x:v>
      </x:c>
      <x:c r="L1021" s="11" t="str">
        <x:v>Купить</x:v>
      </x:c>
      <x:c r="M1021" s="11" t="str">
        <x:v>Уточнить вводную мощность, трассы, дверные проёмы, этаж, шум и наружный блок. До закупки кабеля и защиты.</x:v>
      </x:c>
      <x:c r="N1021" s="11" t="str">
        <x:v>Бюджетная оценка на 03.10.2026. Источник подтверждает характеристики, а не цену.</x:v>
      </x:c>
      <x:c r="O1021" s="11" t="str">
        <x:f>IF(C1021="Опционально","Вне итога",IF(AND(ISNUMBER(F1021),ISNUMBER(H1021),ISNUMBER(I1021),F1021&gt;0,H1021&gt;=0,I1021&gt;=H1021),"Цена учтена","Уточнить цену/количество"))</x:f>
        <x:v>Цена учтена</x:v>
      </x:c>
      <x:c r="P1021" s="10"/>
      <x:c r="Q1021" s="18" t="str">
        <x:v>Бюджетная оценка автора</x:v>
      </x:c>
      <x:c r="R1021" s="18" t="str"/>
    </x:row>
    <x:row r="1022" ht="44" customHeight="1">
      <x:c r="A1022" s="10" t="str">
        <x:v>B6.1</x:v>
      </x:c>
      <x:c r="B1022" s="10" t="str">
        <x:v>B6</x:v>
      </x:c>
      <x:c r="C1022" s="11" t="str">
        <x:v>Помещение</x:v>
      </x:c>
      <x:c r="D1022" s="11" t="str">
        <x:v>Подготовка поверхностей</x:v>
      </x:c>
      <x:c r="E1022" s="11" t="str">
        <x:v>Обеспыливание, герметизация щелей, ремонт покрытия существующей комнаты</x:v>
      </x:c>
      <x:c r="F1022" s="14" t="n">
        <x:v>12</x:v>
      </x:c>
      <x:c r="G1022" s="3" t="str">
        <x:v>м²</x:v>
      </x:c>
      <x:c r="H1022" s="15" t="n">
        <x:v>30</x:v>
      </x:c>
      <x:c r="I1022" s="15" t="n">
        <x:v>80</x:v>
      </x:c>
      <x:c r="J1022" s="16" t="n">
        <x:f>IF(AND(ISNUMBER(F1022),ISNUMBER(H1022)),F1022*H1022,"")</x:f>
        <x:v>360</x:v>
      </x:c>
      <x:c r="K1022" s="16" t="n">
        <x:f>IF(AND(ISNUMBER(F1022),ISNUMBER(I1022)),F1022*I1022,"")</x:f>
        <x:v>960</x:v>
      </x:c>
      <x:c r="L1022" s="11" t="str">
        <x:v>Купить</x:v>
      </x:c>
      <x:c r="M1022" s="11" t="str">
        <x:v>Исходно помещение с готовыми стенами и крышей. Строительство здания не рассчитано.</x:v>
      </x:c>
      <x:c r="N1022" s="11" t="str">
        <x:v>Бюджетная оценка на 03.10.2026. Источник подтверждает характеристики, а не цену.</x:v>
      </x:c>
      <x:c r="O1022" s="11" t="str">
        <x:f>IF(C1022="Опционально","Вне итога",IF(AND(ISNUMBER(F1022),ISNUMBER(H1022),ISNUMBER(I1022),F1022&gt;0,H1022&gt;=0,I1022&gt;=H1022),"Цена учтена","Уточнить цену/количество"))</x:f>
        <x:v>Цена учтена</x:v>
      </x:c>
      <x:c r="P1022" s="10"/>
      <x:c r="Q1022" s="18" t="str">
        <x:v>Бюджетная оценка автора</x:v>
      </x:c>
      <x:c r="R1022" s="18" t="str"/>
    </x:row>
    <x:row r="1023" ht="44" customHeight="1">
      <x:c r="A1023" s="10" t="str">
        <x:v>B6.1</x:v>
      </x:c>
      <x:c r="B1023" s="10" t="str">
        <x:v>B6</x:v>
      </x:c>
      <x:c r="C1023" s="11" t="str">
        <x:v>Помещение</x:v>
      </x:c>
      <x:c r="D1023" s="11" t="str">
        <x:v>Усиление пола и перемещение тяжёлого оборудования</x:v>
      </x:c>
      <x:c r="E1023" s="11" t="str">
        <x:v>Работы по результатам обследования, бюджетный резерв</x:v>
      </x:c>
      <x:c r="F1023" s="14" t="n">
        <x:v>1</x:v>
      </x:c>
      <x:c r="G1023" s="3" t="str">
        <x:v>резерв</x:v>
      </x:c>
      <x:c r="H1023" s="15" t="n">
        <x:v>0</x:v>
      </x:c>
      <x:c r="I1023" s="15" t="n">
        <x:v>2000</x:v>
      </x:c>
      <x:c r="J1023" s="16" t="n">
        <x:f>IF(AND(ISNUMBER(F1023),ISNUMBER(H1023)),F1023*H1023,"")</x:f>
        <x:v>0</x:v>
      </x:c>
      <x:c r="K1023" s="16" t="n">
        <x:f>IF(AND(ISNUMBER(F1023),ISNUMBER(I1023)),F1023*I1023,"")</x:f>
        <x:v>2000</x:v>
      </x:c>
      <x:c r="L1023" s="11" t="str">
        <x:v>Резерв</x:v>
      </x:c>
      <x:c r="M1023" s="11" t="str">
        <x:v>Может не понадобиться. Для тяжёлых стоек нагрузку подтверждает инженер, цену даёт подрядчик.</x:v>
      </x:c>
      <x:c r="N1023" s="11" t="str">
        <x:v>Бюджетная оценка на 03.10.2026. Источник подтверждает характеристики, а не цену.</x:v>
      </x:c>
      <x:c r="O1023" s="11" t="str">
        <x:f>IF(C1023="Опционально","Вне итога",IF(AND(ISNUMBER(F1023),ISNUMBER(H1023),ISNUMBER(I1023),F1023&gt;0,H1023&gt;=0,I1023&gt;=H1023),"Цена учтена","Уточнить цену/количество"))</x:f>
        <x:v>Цена учтена</x:v>
      </x:c>
      <x:c r="P1023" s="10"/>
      <x:c r="Q1023" s="18" t="str">
        <x:v>Бюджетная оценка автора</x:v>
      </x:c>
      <x:c r="R1023" s="18" t="str"/>
    </x:row>
    <x:row r="1024" ht="44" customHeight="1">
      <x:c r="A1024" s="10" t="str">
        <x:v>B6.1</x:v>
      </x:c>
      <x:c r="B1024" s="10" t="str">
        <x:v>B6</x:v>
      </x:c>
      <x:c r="C1024" s="11" t="str">
        <x:v>Помещение</x:v>
      </x:c>
      <x:c r="D1024" s="11" t="str">
        <x:v>Размещение компьютеров</x:v>
      </x:c>
      <x:c r="E1024" s="11" t="str">
        <x:v>Стол/стойка с открытым доступом воздуха, нагрузка по массе устройств</x:v>
      </x:c>
      <x:c r="F1024" s="14" t="n">
        <x:v>1</x:v>
      </x:c>
      <x:c r="G1024" s="3" t="str">
        <x:v>к-т</x:v>
      </x:c>
      <x:c r="H1024" s="15" t="n">
        <x:v>250</x:v>
      </x:c>
      <x:c r="I1024" s="15" t="n">
        <x:v>800</x:v>
      </x:c>
      <x:c r="J1024" s="16" t="n">
        <x:f>IF(AND(ISNUMBER(F1024),ISNUMBER(H1024)),F1024*H1024,"")</x:f>
        <x:v>250</x:v>
      </x:c>
      <x:c r="K1024" s="16" t="n">
        <x:f>IF(AND(ISNUMBER(F1024),ISNUMBER(I1024)),F1024*I1024,"")</x:f>
        <x:v>800</x:v>
      </x:c>
      <x:c r="L1024" s="11" t="str">
        <x:v>Купить</x:v>
      </x:c>
      <x:c r="M1024" s="11" t="str">
        <x:v>Не закрывать Mac/Spark в шкаф без принудительной вентиляции.</x:v>
      </x:c>
      <x:c r="N1024" s="11" t="str">
        <x:v>Бюджетная оценка на 03.10.2026. Источник подтверждает характеристики, а не цену.</x:v>
      </x:c>
      <x:c r="O1024" s="11" t="str">
        <x:f>IF(C1024="Опционально","Вне итога",IF(AND(ISNUMBER(F1024),ISNUMBER(H1024),ISNUMBER(I1024),F1024&gt;0,H1024&gt;=0,I1024&gt;=H1024),"Цена учтена","Уточнить цену/количество"))</x:f>
        <x:v>Цена учтена</x:v>
      </x:c>
      <x:c r="P1024" s="10"/>
      <x:c r="Q1024" s="18" t="str">
        <x:v>Бюджетная оценка автора</x:v>
      </x:c>
      <x:c r="R1024" s="18" t="str"/>
    </x:row>
    <x:row r="1025" ht="61" customHeight="1">
      <x:c r="A1025" s="10" t="str">
        <x:v>B6.1</x:v>
      </x:c>
      <x:c r="B1025" s="10" t="str">
        <x:v>B6</x:v>
      </x:c>
      <x:c r="C1025" s="11" t="str">
        <x:v>Помещение</x:v>
      </x:c>
      <x:c r="D1025" s="11" t="str">
        <x:v>Источник бесперебойного питания</x:v>
      </x:c>
      <x:c r="E1025" s="11" t="str">
        <x:v>Онлайн ИБП 3kVA. Активная мощность ≥2kW</x:v>
      </x:c>
      <x:c r="F1025" s="14" t="n">
        <x:v>1</x:v>
      </x:c>
      <x:c r="G1025" s="3" t="str">
        <x:v>шт</x:v>
      </x:c>
      <x:c r="H1025" s="15" t="n">
        <x:v>1400</x:v>
      </x:c>
      <x:c r="I1025" s="15" t="n">
        <x:v>2800</x:v>
      </x:c>
      <x:c r="J1025" s="16" t="n">
        <x:f>IF(AND(ISNUMBER(F1025),ISNUMBER(H1025)),F1025*H1025,"")</x:f>
        <x:v>1400</x:v>
      </x:c>
      <x:c r="K1025" s="16" t="n">
        <x:f>IF(AND(ISNUMBER(F1025),ISNUMBER(I1025)),F1025*I1025,"")</x:f>
        <x:v>2800</x:v>
      </x:c>
      <x:c r="L1025" s="11" t="str">
        <x:v>Купить</x:v>
      </x:c>
      <x:c r="M1025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1025" s="11" t="str">
        <x:v>Бюджетная оценка на 03.10.2026. Источник подтверждает характеристики, а не цену.</x:v>
      </x:c>
      <x:c r="O1025" s="11" t="str">
        <x:f>IF(C1025="Опционально","Вне итога",IF(AND(ISNUMBER(F1025),ISNUMBER(H1025),ISNUMBER(I1025),F1025&gt;0,H1025&gt;=0,I1025&gt;=H1025),"Цена учтена","Уточнить цену/количество"))</x:f>
        <x:v>Цена учтена</x:v>
      </x:c>
      <x:c r="P1025" s="10"/>
      <x:c r="Q1025" s="18" t="str">
        <x:v>Бюджетная оценка автора</x:v>
      </x:c>
      <x:c r="R1025" s="18" t="str"/>
    </x:row>
    <x:row r="1026" ht="61" customHeight="1">
      <x:c r="A1026" s="10" t="str">
        <x:v>B6.1</x:v>
      </x:c>
      <x:c r="B1026" s="10" t="str">
        <x:v>B6</x:v>
      </x:c>
      <x:c r="C1026" s="11" t="str">
        <x:v>Помещение</x:v>
      </x:c>
      <x:c r="D1026" s="11" t="str">
        <x:v>Батареи и шкаф батарей</x:v>
      </x:c>
      <x:c r="E1026" s="11" t="str">
        <x:v>Внешний комплект, 5–10 минут при нагрузке 1.6kW</x:v>
      </x:c>
      <x:c r="F1026" s="14" t="n">
        <x:v>1</x:v>
      </x:c>
      <x:c r="G1026" s="3" t="str">
        <x:v>к-т</x:v>
      </x:c>
      <x:c r="H1026" s="15" t="n">
        <x:v>560</x:v>
      </x:c>
      <x:c r="I1026" s="15" t="n">
        <x:v>1360</x:v>
      </x:c>
      <x:c r="J1026" s="16" t="n">
        <x:f>IF(AND(ISNUMBER(F1026),ISNUMBER(H1026)),F1026*H1026,"")</x:f>
        <x:v>560</x:v>
      </x:c>
      <x:c r="K1026" s="16" t="n">
        <x:f>IF(AND(ISNUMBER(F1026),ISNUMBER(I1026)),F1026*I1026,"")</x:f>
        <x:v>1360</x:v>
      </x:c>
      <x:c r="L1026" s="11" t="str">
        <x:v>Купить</x:v>
      </x:c>
      <x:c r="M1026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1026" s="11" t="str">
        <x:v>Бюджетная оценка на 03.10.2026. Источник подтверждает характеристики, а не цену.</x:v>
      </x:c>
      <x:c r="O1026" s="11" t="str">
        <x:f>IF(C1026="Опционально","Вне итога",IF(AND(ISNUMBER(F1026),ISNUMBER(H1026),ISNUMBER(I1026),F1026&gt;0,H1026&gt;=0,I1026&gt;=H1026),"Цена учтена","Уточнить цену/количество"))</x:f>
        <x:v>Цена учтена</x:v>
      </x:c>
      <x:c r="P1026" s="10"/>
      <x:c r="Q1026" s="18" t="str">
        <x:v>Бюджетная оценка автора</x:v>
      </x:c>
      <x:c r="R1026" s="18" t="str"/>
    </x:row>
    <x:row r="1027" ht="44" customHeight="1">
      <x:c r="A1027" s="10" t="str">
        <x:v>B6.1</x:v>
      </x:c>
      <x:c r="B1027" s="10" t="str">
        <x:v>B6</x:v>
      </x:c>
      <x:c r="C1027" s="11" t="str">
        <x:v>Помещение</x:v>
      </x:c>
      <x:c r="D1027" s="11" t="str">
        <x:v>Сервисный обход ИБП</x:v>
      </x:c>
      <x:c r="E1027" s="11" t="str">
        <x:v>Внешний maintenance bypass и кабели подключения</x:v>
      </x:c>
      <x:c r="F1027" s="14" t="n">
        <x:v>1</x:v>
      </x:c>
      <x:c r="G1027" s="3" t="str">
        <x:v>к-т</x:v>
      </x:c>
      <x:c r="H1027" s="15" t="n">
        <x:v>200</x:v>
      </x:c>
      <x:c r="I1027" s="15" t="n">
        <x:v>600</x:v>
      </x:c>
      <x:c r="J1027" s="16" t="n">
        <x:f>IF(AND(ISNUMBER(F1027),ISNUMBER(H1027)),F1027*H1027,"")</x:f>
        <x:v>200</x:v>
      </x:c>
      <x:c r="K1027" s="16" t="n">
        <x:f>IF(AND(ISNUMBER(F1027),ISNUMBER(I1027)),F1027*I1027,"")</x:f>
        <x:v>600</x:v>
      </x:c>
      <x:c r="L1027" s="11" t="str">
        <x:v>Купить</x:v>
      </x:c>
      <x:c r="M1027" s="11" t="str">
        <x:v>Позволяет обслуживать ИБП. Тип подключения согласует электрик.</x:v>
      </x:c>
      <x:c r="N1027" s="11" t="str">
        <x:v>Бюджетная оценка на 03.10.2026. Источник подтверждает характеристики, а не цену.</x:v>
      </x:c>
      <x:c r="O1027" s="11" t="str">
        <x:f>IF(C1027="Опционально","Вне итога",IF(AND(ISNUMBER(F1027),ISNUMBER(H1027),ISNUMBER(I1027),F1027&gt;0,H1027&gt;=0,I1027&gt;=H1027),"Цена учтена","Уточнить цену/количество"))</x:f>
        <x:v>Цена учтена</x:v>
      </x:c>
      <x:c r="P1027" s="10"/>
      <x:c r="Q1027" s="18" t="str">
        <x:v>Бюджетная оценка автора</x:v>
      </x:c>
      <x:c r="R1027" s="18" t="str"/>
    </x:row>
    <x:row r="1028" ht="44" customHeight="1">
      <x:c r="A1028" s="10" t="str">
        <x:v>B6.1</x:v>
      </x:c>
      <x:c r="B1028" s="10" t="str">
        <x:v>B6</x:v>
      </x:c>
      <x:c r="C1028" s="11" t="str">
        <x:v>Помещение</x:v>
      </x:c>
      <x:c r="D1028" s="11" t="str">
        <x:v>Розетки для IT-оборудования</x:v>
      </x:c>
      <x:c r="E1028" s="11" t="str">
        <x:v>Промышленные блоки/розетки с защитой по проекту</x:v>
      </x:c>
      <x:c r="F1028" s="14" t="n">
        <x:v>2</x:v>
      </x:c>
      <x:c r="G1028" s="3" t="str">
        <x:v>к-т</x:v>
      </x:c>
      <x:c r="H1028" s="15" t="n">
        <x:v>35</x:v>
      </x:c>
      <x:c r="I1028" s="15" t="n">
        <x:v>100</x:v>
      </x:c>
      <x:c r="J1028" s="16" t="n">
        <x:f>IF(AND(ISNUMBER(F1028),ISNUMBER(H1028)),F1028*H1028,"")</x:f>
        <x:v>70</x:v>
      </x:c>
      <x:c r="K1028" s="16" t="n">
        <x:f>IF(AND(ISNUMBER(F1028),ISNUMBER(I1028)),F1028*I1028,"")</x:f>
        <x:v>200</x:v>
      </x:c>
      <x:c r="L1028" s="11" t="str">
        <x:v>Купить</x:v>
      </x:c>
      <x:c r="M1028" s="11" t="str">
        <x:v>Обычный бытовой удлинитель не заменяет линию требуемой мощности.</x:v>
      </x:c>
      <x:c r="N1028" s="11" t="str">
        <x:v>Бюджетная оценка на 03.10.2026. Источник подтверждает характеристики, а не цену.</x:v>
      </x:c>
      <x:c r="O1028" s="11" t="str">
        <x:f>IF(C1028="Опционально","Вне итога",IF(AND(ISNUMBER(F1028),ISNUMBER(H1028),ISNUMBER(I1028),F1028&gt;0,H1028&gt;=0,I1028&gt;=H1028),"Цена учтена","Уточнить цену/количество"))</x:f>
        <x:v>Цена учтена</x:v>
      </x:c>
      <x:c r="P1028" s="10"/>
      <x:c r="Q1028" s="18" t="str">
        <x:v>Бюджетная оценка автора</x:v>
      </x:c>
      <x:c r="R1028" s="18" t="str"/>
    </x:row>
    <x:row r="1029" ht="44" customHeight="1">
      <x:c r="A1029" s="10" t="str">
        <x:v>B6.1</x:v>
      </x:c>
      <x:c r="B1029" s="10" t="str">
        <x:v>B6</x:v>
      </x:c>
      <x:c r="C1029" s="11" t="str">
        <x:v>Помещение</x:v>
      </x:c>
      <x:c r="D1029" s="11" t="str">
        <x:v>Электрощит помещения</x:v>
      </x:c>
      <x:c r="E1029" s="11" t="str">
        <x:v>Вводной выключатель, отдельные линии IT и охлаждения, УЗИП, учёт, защитные устройства</x:v>
      </x:c>
      <x:c r="F1029" s="14" t="n">
        <x:v>1</x:v>
      </x:c>
      <x:c r="G1029" s="3" t="str">
        <x:v>к-т</x:v>
      </x:c>
      <x:c r="H1029" s="15" t="n">
        <x:v>500</x:v>
      </x:c>
      <x:c r="I1029" s="15" t="n">
        <x:v>1500</x:v>
      </x:c>
      <x:c r="J1029" s="16" t="n">
        <x:f>IF(AND(ISNUMBER(F1029),ISNUMBER(H1029)),F1029*H1029,"")</x:f>
        <x:v>500</x:v>
      </x:c>
      <x:c r="K1029" s="16" t="n">
        <x:f>IF(AND(ISNUMBER(F1029),ISNUMBER(I1029)),F1029*I1029,"")</x:f>
        <x:v>1500</x:v>
      </x:c>
      <x:c r="L1029" s="11" t="str">
        <x:v>Купить</x:v>
      </x:c>
      <x:c r="M1029" s="11" t="str">
        <x:v>Номиналы, селективность, УЗО и сечения определяются проектом. В цену включена комплектация щита.</x:v>
      </x:c>
      <x:c r="N1029" s="11" t="str">
        <x:v>Бюджетная оценка на 03.10.2026. Источник подтверждает характеристики, а не цену.</x:v>
      </x:c>
      <x:c r="O1029" s="11" t="str">
        <x:f>IF(C1029="Опционально","Вне итога",IF(AND(ISNUMBER(F1029),ISNUMBER(H1029),ISNUMBER(I1029),F1029&gt;0,H1029&gt;=0,I1029&gt;=H1029),"Цена учтена","Уточнить цену/количество"))</x:f>
        <x:v>Цена учтена</x:v>
      </x:c>
      <x:c r="P1029" s="10"/>
      <x:c r="Q1029" s="18" t="str">
        <x:v>Бюджетная оценка автора</x:v>
      </x:c>
      <x:c r="R1029" s="18" t="str"/>
    </x:row>
    <x:row r="1030" ht="44" customHeight="1">
      <x:c r="A1030" s="10" t="str">
        <x:v>B6.1</x:v>
      </x:c>
      <x:c r="B1030" s="10" t="str">
        <x:v>B6</x:v>
      </x:c>
      <x:c r="C1030" s="11" t="str">
        <x:v>Помещение</x:v>
      </x:c>
      <x:c r="D1030" s="11" t="str">
        <x:v>Силовой кабель и прокладка до комнаты</x:v>
      </x:c>
      <x:c r="E1030" s="11" t="str">
        <x:v>Кабель, лоток, вводы и крепления. Сечение по расчёту</x:v>
      </x:c>
      <x:c r="F1030" s="14" t="n">
        <x:v>30</x:v>
      </x:c>
      <x:c r="G1030" s="3" t="str">
        <x:v>м</x:v>
      </x:c>
      <x:c r="H1030" s="15" t="n">
        <x:v>15</x:v>
      </x:c>
      <x:c r="I1030" s="15" t="n">
        <x:v>35</x:v>
      </x:c>
      <x:c r="J1030" s="16" t="n">
        <x:f>IF(AND(ISNUMBER(F1030),ISNUMBER(H1030)),F1030*H1030,"")</x:f>
        <x:v>450</x:v>
      </x:c>
      <x:c r="K1030" s="16" t="n">
        <x:f>IF(AND(ISNUMBER(F1030),ISNUMBER(I1030)),F1030*I1030,"")</x:f>
        <x:v>1050</x:v>
      </x:c>
      <x:c r="L1030" s="11" t="str">
        <x:v>Купить</x:v>
      </x:c>
      <x:c r="M1030" s="11" t="str">
        <x:v>Исходная трасса 30 м. Меняется после обмера. Не является готовым выбором сечения кабеля.</x:v>
      </x:c>
      <x:c r="N1030" s="11" t="str">
        <x:v>Бюджетная оценка на 03.10.2026. Источник подтверждает характеристики, а не цену.</x:v>
      </x:c>
      <x:c r="O1030" s="11" t="str">
        <x:f>IF(C1030="Опционально","Вне итога",IF(AND(ISNUMBER(F1030),ISNUMBER(H1030),ISNUMBER(I1030),F1030&gt;0,H1030&gt;=0,I1030&gt;=H1030),"Цена учтена","Уточнить цену/количество"))</x:f>
        <x:v>Цена учтена</x:v>
      </x:c>
      <x:c r="P1030" s="10"/>
      <x:c r="Q1030" s="18" t="str">
        <x:v>Бюджетная оценка автора</x:v>
      </x:c>
      <x:c r="R1030" s="18" t="str"/>
    </x:row>
    <x:row r="1031" ht="44" customHeight="1">
      <x:c r="A1031" s="10" t="str">
        <x:v>B6.1</x:v>
      </x:c>
      <x:c r="B1031" s="10" t="str">
        <x:v>B6</x:v>
      </x:c>
      <x:c r="C1031" s="11" t="str">
        <x:v>Помещение</x:v>
      </x:c>
      <x:c r="D1031" s="11" t="str">
        <x:v>Внутренние силовые линии</x:v>
      </x:c>
      <x:c r="E1031" s="11" t="str">
        <x:v>Кабели от щита до ИБП/PDU и оборудования охлаждения</x:v>
      </x:c>
      <x:c r="F1031" s="14" t="n">
        <x:v>15</x:v>
      </x:c>
      <x:c r="G1031" s="3" t="str">
        <x:v>м</x:v>
      </x:c>
      <x:c r="H1031" s="15" t="n">
        <x:v>12</x:v>
      </x:c>
      <x:c r="I1031" s="15" t="n">
        <x:v>30</x:v>
      </x:c>
      <x:c r="J1031" s="16" t="n">
        <x:f>IF(AND(ISNUMBER(F1031),ISNUMBER(H1031)),F1031*H1031,"")</x:f>
        <x:v>180</x:v>
      </x:c>
      <x:c r="K1031" s="16" t="n">
        <x:f>IF(AND(ISNUMBER(F1031),ISNUMBER(I1031)),F1031*I1031,"")</x:f>
        <x:v>450</x:v>
      </x:c>
      <x:c r="L1031" s="11" t="str">
        <x:v>Купить</x:v>
      </x:c>
      <x:c r="M1031" s="11" t="str">
        <x:v>Исходные длины. Наконечники, разъёмы и крепёж учтены в строке расходников.</x:v>
      </x:c>
      <x:c r="N1031" s="11" t="str">
        <x:v>Бюджетная оценка на 03.10.2026. Источник подтверждает характеристики, а не цену.</x:v>
      </x:c>
      <x:c r="O1031" s="11" t="str">
        <x:f>IF(C1031="Опционально","Вне итога",IF(AND(ISNUMBER(F1031),ISNUMBER(H1031),ISNUMBER(I1031),F1031&gt;0,H1031&gt;=0,I1031&gt;=H1031),"Цена учтена","Уточнить цену/количество"))</x:f>
        <x:v>Цена учтена</x:v>
      </x:c>
      <x:c r="P1031" s="10"/>
      <x:c r="Q1031" s="18" t="str">
        <x:v>Бюджетная оценка автора</x:v>
      </x:c>
      <x:c r="R1031" s="18" t="str"/>
    </x:row>
    <x:row r="1032" ht="61" customHeight="1">
      <x:c r="A1032" s="10" t="str">
        <x:v>B6.1</x:v>
      </x:c>
      <x:c r="B1032" s="10" t="str">
        <x:v>B6</x:v>
      </x:c>
      <x:c r="C1032" s="11" t="str">
        <x:v>Помещение</x:v>
      </x:c>
      <x:c r="D1032" s="11" t="str">
        <x:v>Резерв на увеличение доступной мощности</x:v>
      </x:c>
      <x:c r="E1032" s="11" t="str">
        <x:v>Техническое присоединение/изменение ввода, если существующей мощности не хватает</x:v>
      </x:c>
      <x:c r="F1032" s="14" t="n">
        <x:v>1</x:v>
      </x:c>
      <x:c r="G1032" s="3" t="str">
        <x:v>резерв</x:v>
      </x:c>
      <x:c r="H1032" s="15" t="n">
        <x:v>0</x:v>
      </x:c>
      <x:c r="I1032" s="15" t="n">
        <x:v>5000</x:v>
      </x:c>
      <x:c r="J1032" s="16" t="n">
        <x:f>IF(AND(ISNUMBER(F1032),ISNUMBER(H1032)),F1032*H1032,"")</x:f>
        <x:v>0</x:v>
      </x:c>
      <x:c r="K1032" s="16" t="n">
        <x:f>IF(AND(ISNUMBER(F1032),ISNUMBER(I1032)),F1032*I1032,"")</x:f>
        <x:v>5000</x:v>
      </x:c>
      <x:c r="L1032" s="11" t="str">
        <x:v>Резерв</x:v>
      </x:c>
      <x:c r="M1032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1032" s="11" t="str">
        <x:v>Бюджетная оценка на 03.10.2026. Источник подтверждает характеристики, а не цену.</x:v>
      </x:c>
      <x:c r="O1032" s="11" t="str">
        <x:f>IF(C1032="Опционально","Вне итога",IF(AND(ISNUMBER(F1032),ISNUMBER(H1032),ISNUMBER(I1032),F1032&gt;0,H1032&gt;=0,I1032&gt;=H1032),"Цена учтена","Уточнить цену/количество"))</x:f>
        <x:v>Цена учтена</x:v>
      </x:c>
      <x:c r="P1032" s="10"/>
      <x:c r="Q1032" s="18" t="str">
        <x:v>Бюджетная оценка автора</x:v>
      </x:c>
      <x:c r="R1032" s="18" t="str"/>
    </x:row>
    <x:row r="1033" ht="61" customHeight="1">
      <x:c r="A1033" s="10" t="str">
        <x:v>B6.1</x:v>
      </x:c>
      <x:c r="B1033" s="10" t="str">
        <x:v>B6</x:v>
      </x:c>
      <x:c r="C1033" s="11" t="str">
        <x:v>Помещение</x:v>
      </x:c>
      <x:c r="D1033" s="11" t="str">
        <x:v>Постоянное охлаждение комнаты</x:v>
      </x:c>
      <x:c r="E1033" s="11" t="str">
        <x:v>1 установка(и), суммарно ≥3kW холода. Работа 24/7</x:v>
      </x:c>
      <x:c r="F1033" s="14" t="n">
        <x:v>1</x:v>
      </x:c>
      <x:c r="G1033" s="3" t="str">
        <x:v>шт</x:v>
      </x:c>
      <x:c r="H1033" s="15" t="n">
        <x:v>1050</x:v>
      </x:c>
      <x:c r="I1033" s="15" t="n">
        <x:v>2550</x:v>
      </x:c>
      <x:c r="J1033" s="16" t="n">
        <x:f>IF(AND(ISNUMBER(F1033),ISNUMBER(H1033)),F1033*H1033,"")</x:f>
        <x:v>1050</x:v>
      </x:c>
      <x:c r="K1033" s="16" t="n">
        <x:f>IF(AND(ISNUMBER(F1033),ISNUMBER(I1033)),F1033*I1033,"")</x:f>
        <x:v>2550</x:v>
      </x:c>
      <x:c r="L1033" s="11" t="str">
        <x:v>Купить</x:v>
      </x:c>
      <x:c r="M1033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1033" s="11" t="str">
        <x:v>Бюджетная оценка на 03.10.2026. Источник подтверждает характеристики, а не цену.</x:v>
      </x:c>
      <x:c r="O1033" s="11" t="str">
        <x:f>IF(C1033="Опционально","Вне итога",IF(AND(ISNUMBER(F1033),ISNUMBER(H1033),ISNUMBER(I1033),F1033&gt;0,H1033&gt;=0,I1033&gt;=H1033),"Цена учтена","Уточнить цену/количество"))</x:f>
        <x:v>Цена учтена</x:v>
      </x:c>
      <x:c r="P1033" s="10"/>
      <x:c r="Q1033" s="18" t="str">
        <x:v>Бюджетная оценка автора</x:v>
      </x:c>
      <x:c r="R1033" s="18" t="str"/>
    </x:row>
    <x:row r="1034" ht="44" customHeight="1">
      <x:c r="A1034" s="10" t="str">
        <x:v>B6.1</x:v>
      </x:c>
      <x:c r="B1034" s="10" t="str">
        <x:v>B6</x:v>
      </x:c>
      <x:c r="C1034" s="11" t="str">
        <x:v>Помещение</x:v>
      </x:c>
      <x:c r="D1034" s="11" t="str">
        <x:v>Трассы охлаждения и дренаж</x:v>
      </x:c>
      <x:c r="E1034" s="11" t="str">
        <x:v>Подача/обратка или фреон, теплоизоляция, отвод конденсата, кронштейны</x:v>
      </x:c>
      <x:c r="F1034" s="14" t="n">
        <x:v>20</x:v>
      </x:c>
      <x:c r="G1034" s="3" t="str">
        <x:v>м</x:v>
      </x:c>
      <x:c r="H1034" s="15" t="n">
        <x:v>25</x:v>
      </x:c>
      <x:c r="I1034" s="15" t="n">
        <x:v>65</x:v>
      </x:c>
      <x:c r="J1034" s="16" t="n">
        <x:f>IF(AND(ISNUMBER(F1034),ISNUMBER(H1034)),F1034*H1034,"")</x:f>
        <x:v>500</x:v>
      </x:c>
      <x:c r="K1034" s="16" t="n">
        <x:f>IF(AND(ISNUMBER(F1034),ISNUMBER(I1034)),F1034*I1034,"")</x:f>
        <x:v>1300</x:v>
      </x:c>
      <x:c r="L1034" s="11" t="str">
        <x:v>Купить</x:v>
      </x:c>
      <x:c r="M1034" s="11" t="str">
        <x:v>20 м на установку как исходная длина. Проверить допустимую длину и перепад высот.</x:v>
      </x:c>
      <x:c r="N1034" s="11" t="str">
        <x:v>Бюджетная оценка на 03.10.2026. Источник подтверждает характеристики, а не цену.</x:v>
      </x:c>
      <x:c r="O1034" s="11" t="str">
        <x:f>IF(C1034="Опционально","Вне итога",IF(AND(ISNUMBER(F1034),ISNUMBER(H1034),ISNUMBER(I1034),F1034&gt;0,H1034&gt;=0,I1034&gt;=H1034),"Цена учтена","Уточнить цену/количество"))</x:f>
        <x:v>Цена учтена</x:v>
      </x:c>
      <x:c r="P1034" s="10"/>
      <x:c r="Q1034" s="18" t="str">
        <x:v>Бюджетная оценка автора</x:v>
      </x:c>
      <x:c r="R1034" s="18" t="str"/>
    </x:row>
    <x:row r="1035" ht="44" customHeight="1">
      <x:c r="A1035" s="10" t="str">
        <x:v>B6.1</x:v>
      </x:c>
      <x:c r="B1035" s="10" t="str">
        <x:v>B6</x:v>
      </x:c>
      <x:c r="C1035" s="11" t="str">
        <x:v>Помещение</x:v>
      </x:c>
      <x:c r="D1035" s="11" t="str">
        <x:v>Монтаж и настройка охлаждения</x:v>
      </x:c>
      <x:c r="E1035" s="11" t="str">
        <x:v>Установка наружных блоков, вакуумирование/заправка, настройка 24/7</x:v>
      </x:c>
      <x:c r="F1035" s="14" t="n">
        <x:v>1</x:v>
      </x:c>
      <x:c r="G1035" s="3" t="str">
        <x:v>усл</x:v>
      </x:c>
      <x:c r="H1035" s="15" t="n">
        <x:v>600</x:v>
      </x:c>
      <x:c r="I1035" s="15" t="n">
        <x:v>1800</x:v>
      </x:c>
      <x:c r="J1035" s="16" t="n">
        <x:f>IF(AND(ISNUMBER(F1035),ISNUMBER(H1035)),F1035*H1035,"")</x:f>
        <x:v>600</x:v>
      </x:c>
      <x:c r="K1035" s="16" t="n">
        <x:f>IF(AND(ISNUMBER(F1035),ISNUMBER(I1035)),F1035*I1035,"")</x:f>
        <x:v>1800</x:v>
      </x:c>
      <x:c r="L1035" s="11" t="str">
        <x:v>Купить</x:v>
      </x:c>
      <x:c r="M1035" s="11" t="str"/>
      <x:c r="N1035" s="11" t="str">
        <x:v>Бюджетная оценка на 03.10.2026. Источник подтверждает характеристики, а не цену.</x:v>
      </x:c>
      <x:c r="O1035" s="11" t="str">
        <x:f>IF(C1035="Опционально","Вне итога",IF(AND(ISNUMBER(F1035),ISNUMBER(H1035),ISNUMBER(I1035),F1035&gt;0,H1035&gt;=0,I1035&gt;=H1035),"Цена учтена","Уточнить цену/количество"))</x:f>
        <x:v>Цена учтена</x:v>
      </x:c>
      <x:c r="P1035" s="10"/>
      <x:c r="Q1035" s="18" t="str">
        <x:v>Бюджетная оценка автора</x:v>
      </x:c>
      <x:c r="R1035" s="18" t="str"/>
    </x:row>
    <x:row r="1036" ht="44" customHeight="1">
      <x:c r="A1036" s="10" t="str">
        <x:v>B6.1</x:v>
      </x:c>
      <x:c r="B1036" s="10" t="str">
        <x:v>B6</x:v>
      </x:c>
      <x:c r="C1036" s="11" t="str">
        <x:v>Помещение</x:v>
      </x:c>
      <x:c r="D1036" s="11" t="str">
        <x:v>Вентиляция и уплотнение вводов</x:v>
      </x:c>
      <x:c r="E1036" s="11" t="str">
        <x:v>Регулируемая вентиляция, решётки/фильтры, герметизация проходок</x:v>
      </x:c>
      <x:c r="F1036" s="14" t="n">
        <x:v>1</x:v>
      </x:c>
      <x:c r="G1036" s="3" t="str">
        <x:v>к-т</x:v>
      </x:c>
      <x:c r="H1036" s="15" t="n">
        <x:v>250</x:v>
      </x:c>
      <x:c r="I1036" s="15" t="n">
        <x:v>800</x:v>
      </x:c>
      <x:c r="J1036" s="16" t="n">
        <x:f>IF(AND(ISNUMBER(F1036),ISNUMBER(H1036)),F1036*H1036,"")</x:f>
        <x:v>250</x:v>
      </x:c>
      <x:c r="K1036" s="16" t="n">
        <x:f>IF(AND(ISNUMBER(F1036),ISNUMBER(I1036)),F1036*I1036,"")</x:f>
        <x:v>800</x:v>
      </x:c>
      <x:c r="L1036" s="11" t="str">
        <x:v>Купить</x:v>
      </x:c>
      <x:c r="M1036" s="11" t="str">
        <x:v>Кондиционер не обеспечивает приток воздуха сам по себе. Решение согласуется с расчётом охлаждения.</x:v>
      </x:c>
      <x:c r="N1036" s="11" t="str">
        <x:v>Бюджетная оценка на 03.10.2026. Источник подтверждает характеристики, а не цену.</x:v>
      </x:c>
      <x:c r="O1036" s="11" t="str">
        <x:f>IF(C1036="Опционально","Вне итога",IF(AND(ISNUMBER(F1036),ISNUMBER(H1036),ISNUMBER(I1036),F1036&gt;0,H1036&gt;=0,I1036&gt;=H1036),"Цена учтена","Уточнить цену/количество"))</x:f>
        <x:v>Цена учтена</x:v>
      </x:c>
      <x:c r="P1036" s="10"/>
      <x:c r="Q1036" s="18" t="str">
        <x:v>Бюджетная оценка автора</x:v>
      </x:c>
      <x:c r="R1036" s="18" t="str"/>
    </x:row>
    <x:row r="1037" ht="44" customHeight="1">
      <x:c r="A1037" s="10" t="str">
        <x:v>B6.1</x:v>
      </x:c>
      <x:c r="B1037" s="10" t="str">
        <x:v>B6</x:v>
      </x:c>
      <x:c r="C1037" s="11" t="str">
        <x:v>Помещение</x:v>
      </x:c>
      <x:c r="D1037" s="11" t="str">
        <x:v>Пожарная сигнализация</x:v>
      </x:c>
      <x:c r="E1037" s="11" t="str">
        <x:v>Датчик дыма, подключение к существующей системе или автономный комплект</x:v>
      </x:c>
      <x:c r="F1037" s="14" t="n">
        <x:v>1</x:v>
      </x:c>
      <x:c r="G1037" s="3" t="str">
        <x:v>к-т</x:v>
      </x:c>
      <x:c r="H1037" s="15" t="n">
        <x:v>150</x:v>
      </x:c>
      <x:c r="I1037" s="15" t="n">
        <x:v>700</x:v>
      </x:c>
      <x:c r="J1037" s="16" t="n">
        <x:f>IF(AND(ISNUMBER(F1037),ISNUMBER(H1037)),F1037*H1037,"")</x:f>
        <x:v>150</x:v>
      </x:c>
      <x:c r="K1037" s="16" t="n">
        <x:f>IF(AND(ISNUMBER(F1037),ISNUMBER(I1037)),F1037*I1037,"")</x:f>
        <x:v>700</x:v>
      </x:c>
      <x:c r="L1037" s="11" t="str">
        <x:v>Купить</x:v>
      </x:c>
      <x:c r="M1037" s="11" t="str"/>
      <x:c r="N1037" s="11" t="str">
        <x:v>Бюджетная оценка на 03.10.2026. Источник подтверждает характеристики, а не цену.</x:v>
      </x:c>
      <x:c r="O1037" s="11" t="str">
        <x:f>IF(C1037="Опционально","Вне итога",IF(AND(ISNUMBER(F1037),ISNUMBER(H1037),ISNUMBER(I1037),F1037&gt;0,H1037&gt;=0,I1037&gt;=H1037),"Цена учтена","Уточнить цену/количество"))</x:f>
        <x:v>Цена учтена</x:v>
      </x:c>
      <x:c r="P1037" s="10"/>
      <x:c r="Q1037" s="18" t="str">
        <x:v>Бюджетная оценка автора</x:v>
      </x:c>
      <x:c r="R1037" s="18" t="str"/>
    </x:row>
    <x:row r="1038" ht="44" customHeight="1">
      <x:c r="A1038" s="10" t="str">
        <x:v>B6.1</x:v>
      </x:c>
      <x:c r="B1038" s="10" t="str">
        <x:v>B6</x:v>
      </x:c>
      <x:c r="C1038" s="11" t="str">
        <x:v>Помещение</x:v>
      </x:c>
      <x:c r="D1038" s="11" t="str">
        <x:v>Огнетушители и обозначения</x:v>
      </x:c>
      <x:c r="E1038" s="11" t="str">
        <x:v>2 подходящих для электрооборудования огнетушителя, указатели</x:v>
      </x:c>
      <x:c r="F1038" s="14" t="n">
        <x:v>1</x:v>
      </x:c>
      <x:c r="G1038" s="3" t="str">
        <x:v>к-т</x:v>
      </x:c>
      <x:c r="H1038" s="15" t="n">
        <x:v>140</x:v>
      </x:c>
      <x:c r="I1038" s="15" t="n">
        <x:v>400</x:v>
      </x:c>
      <x:c r="J1038" s="16" t="n">
        <x:f>IF(AND(ISNUMBER(F1038),ISNUMBER(H1038)),F1038*H1038,"")</x:f>
        <x:v>140</x:v>
      </x:c>
      <x:c r="K1038" s="16" t="n">
        <x:f>IF(AND(ISNUMBER(F1038),ISNUMBER(I1038)),F1038*I1038,"")</x:f>
        <x:v>400</x:v>
      </x:c>
      <x:c r="L1038" s="11" t="str">
        <x:v>Купить</x:v>
      </x:c>
      <x:c r="M1038" s="11" t="str">
        <x:v>Тип и размещение определяет местный проект помещения.</x:v>
      </x:c>
      <x:c r="N1038" s="11" t="str">
        <x:v>Бюджетная оценка на 03.10.2026. Источник подтверждает характеристики, а не цену.</x:v>
      </x:c>
      <x:c r="O1038" s="11" t="str">
        <x:f>IF(C1038="Опционально","Вне итога",IF(AND(ISNUMBER(F1038),ISNUMBER(H1038),ISNUMBER(I1038),F1038&gt;0,H1038&gt;=0,I1038&gt;=H1038),"Цена учтена","Уточнить цену/количество"))</x:f>
        <x:v>Цена учтена</x:v>
      </x:c>
      <x:c r="P1038" s="10"/>
      <x:c r="Q1038" s="18" t="str">
        <x:v>Бюджетная оценка автора</x:v>
      </x:c>
      <x:c r="R1038" s="18" t="str"/>
    </x:row>
    <x:row r="1039" ht="44" customHeight="1">
      <x:c r="A1039" s="10" t="str">
        <x:v>B6.1</x:v>
      </x:c>
      <x:c r="B1039" s="10" t="str">
        <x:v>B6</x:v>
      </x:c>
      <x:c r="C1039" s="11" t="str">
        <x:v>Помещение</x:v>
      </x:c>
      <x:c r="D1039" s="11" t="str">
        <x:v>Контроль температуры и влажности</x:v>
      </x:c>
      <x:c r="E1039" s="11" t="str">
        <x:v>Сетевой датчик с 2–4 внешними зондами и уведомлением</x:v>
      </x:c>
      <x:c r="F1039" s="14" t="n">
        <x:v>1</x:v>
      </x:c>
      <x:c r="G1039" s="3" t="str">
        <x:v>к-т</x:v>
      </x:c>
      <x:c r="H1039" s="15" t="n">
        <x:v>150</x:v>
      </x:c>
      <x:c r="I1039" s="15" t="n">
        <x:v>600</x:v>
      </x:c>
      <x:c r="J1039" s="16" t="n">
        <x:f>IF(AND(ISNUMBER(F1039),ISNUMBER(H1039)),F1039*H1039,"")</x:f>
        <x:v>150</x:v>
      </x:c>
      <x:c r="K1039" s="16" t="n">
        <x:f>IF(AND(ISNUMBER(F1039),ISNUMBER(I1039)),F1039*I1039,"")</x:f>
        <x:v>600</x:v>
      </x:c>
      <x:c r="L1039" s="11" t="str">
        <x:v>Купить</x:v>
      </x:c>
      <x:c r="M1039" s="11" t="str">
        <x:v>Настроить аварийное завершение работы при перегреве/сбое охлаждения.</x:v>
      </x:c>
      <x:c r="N1039" s="11" t="str">
        <x:v>Бюджетная оценка на 03.10.2026. Источник подтверждает характеристики, а не цену.</x:v>
      </x:c>
      <x:c r="O1039" s="11" t="str">
        <x:f>IF(C1039="Опционально","Вне итога",IF(AND(ISNUMBER(F1039),ISNUMBER(H1039),ISNUMBER(I1039),F1039&gt;0,H1039&gt;=0,I1039&gt;=H1039),"Цена учтена","Уточнить цену/количество"))</x:f>
        <x:v>Цена учтена</x:v>
      </x:c>
      <x:c r="P1039" s="10"/>
      <x:c r="Q1039" s="18" t="str">
        <x:v>Бюджетная оценка автора</x:v>
      </x:c>
      <x:c r="R1039" s="18" t="str"/>
    </x:row>
    <x:row r="1040" ht="44" customHeight="1">
      <x:c r="A1040" s="10" t="str">
        <x:v>B6.1</x:v>
      </x:c>
      <x:c r="B1040" s="10" t="str">
        <x:v>B6</x:v>
      </x:c>
      <x:c r="C1040" s="11" t="str">
        <x:v>Помещение</x:v>
      </x:c>
      <x:c r="D1040" s="11" t="str">
        <x:v>Крепёж и мелкие расходники</x:v>
      </x:c>
      <x:c r="E1040" s="11" t="str">
        <x:v>Наконечники, клеммы, маркировка, стяжки-липучки, вводы, запас кабеля</x:v>
      </x:c>
      <x:c r="F1040" s="14" t="n">
        <x:v>1</x:v>
      </x:c>
      <x:c r="G1040" s="3" t="str">
        <x:v>к-т</x:v>
      </x:c>
      <x:c r="H1040" s="15" t="n">
        <x:v>120</x:v>
      </x:c>
      <x:c r="I1040" s="15" t="n">
        <x:v>350</x:v>
      </x:c>
      <x:c r="J1040" s="16" t="n">
        <x:f>IF(AND(ISNUMBER(F1040),ISNUMBER(H1040)),F1040*H1040,"")</x:f>
        <x:v>120</x:v>
      </x:c>
      <x:c r="K1040" s="16" t="n">
        <x:f>IF(AND(ISNUMBER(F1040),ISNUMBER(I1040)),F1040*I1040,"")</x:f>
        <x:v>350</x:v>
      </x:c>
      <x:c r="L1040" s="11" t="str">
        <x:v>Купить</x:v>
      </x:c>
      <x:c r="M1040" s="11" t="str"/>
      <x:c r="N1040" s="11" t="str">
        <x:v>Бюджетная оценка на 03.10.2026. Источник подтверждает характеристики, а не цену.</x:v>
      </x:c>
      <x:c r="O1040" s="11" t="str">
        <x:f>IF(C1040="Опционально","Вне итога",IF(AND(ISNUMBER(F1040),ISNUMBER(H1040),ISNUMBER(I1040),F1040&gt;0,H1040&gt;=0,I1040&gt;=H1040),"Цена учтена","Уточнить цену/количество"))</x:f>
        <x:v>Цена учтена</x:v>
      </x:c>
      <x:c r="P1040" s="10"/>
      <x:c r="Q1040" s="18" t="str">
        <x:v>Бюджетная оценка автора</x:v>
      </x:c>
      <x:c r="R1040" s="18" t="str"/>
    </x:row>
    <x:row r="1041" ht="44" customHeight="1">
      <x:c r="A1041" s="10" t="str">
        <x:v>B6.1</x:v>
      </x:c>
      <x:c r="B1041" s="10" t="str">
        <x:v>B6</x:v>
      </x:c>
      <x:c r="C1041" s="11" t="str">
        <x:v>Помещение</x:v>
      </x:c>
      <x:c r="D1041" s="11" t="str">
        <x:v>Монтаж и измерения электрики</x:v>
      </x:c>
      <x:c r="E1041" s="11" t="str">
        <x:v>Монтаж, проверка защит, заземления и нагрузочный тест</x:v>
      </x:c>
      <x:c r="F1041" s="14" t="n">
        <x:v>1</x:v>
      </x:c>
      <x:c r="G1041" s="3" t="str">
        <x:v>усл</x:v>
      </x:c>
      <x:c r="H1041" s="15" t="n">
        <x:v>600</x:v>
      </x:c>
      <x:c r="I1041" s="15" t="n">
        <x:v>2000</x:v>
      </x:c>
      <x:c r="J1041" s="16" t="n">
        <x:f>IF(AND(ISNUMBER(F1041),ISNUMBER(H1041)),F1041*H1041,"")</x:f>
        <x:v>600</x:v>
      </x:c>
      <x:c r="K1041" s="16" t="n">
        <x:f>IF(AND(ISNUMBER(F1041),ISNUMBER(I1041)),F1041*I1041,"")</x:f>
        <x:v>2000</x:v>
      </x:c>
      <x:c r="L1041" s="11" t="str">
        <x:v>Купить</x:v>
      </x:c>
      <x:c r="M1041" s="11" t="str"/>
      <x:c r="N1041" s="11" t="str">
        <x:v>Бюджетная оценка на 03.10.2026. Источник подтверждает характеристики, а не цену.</x:v>
      </x:c>
      <x:c r="O1041" s="11" t="str">
        <x:f>IF(C1041="Опционально","Вне итога",IF(AND(ISNUMBER(F1041),ISNUMBER(H1041),ISNUMBER(I1041),F1041&gt;0,H1041&gt;=0,I1041&gt;=H1041),"Цена учтена","Уточнить цену/количество"))</x:f>
        <x:v>Цена учтена</x:v>
      </x:c>
      <x:c r="P1041" s="10"/>
      <x:c r="Q1041" s="18" t="str">
        <x:v>Бюджетная оценка автора</x:v>
      </x:c>
      <x:c r="R1041" s="18" t="str"/>
    </x:row>
    <x:row r="1042" ht="44" customHeight="1">
      <x:c r="A1042" s="10" t="str">
        <x:v>B6.1</x:v>
      </x:c>
      <x:c r="B1042" s="10" t="str">
        <x:v>B6</x:v>
      </x:c>
      <x:c r="C1042" s="11" t="str">
        <x:v>Помещение</x:v>
      </x:c>
      <x:c r="D1042" s="11" t="str">
        <x:v>Доставка, разгрузка и занос</x:v>
      </x:c>
      <x:c r="E1042" s="11" t="str">
        <x:v>Транспорт, такелаж, страховка перевозки</x:v>
      </x:c>
      <x:c r="F1042" s="14" t="n">
        <x:v>1</x:v>
      </x:c>
      <x:c r="G1042" s="3" t="str">
        <x:v>усл</x:v>
      </x:c>
      <x:c r="H1042" s="15" t="n">
        <x:v>300</x:v>
      </x:c>
      <x:c r="I1042" s="15" t="n">
        <x:v>1000</x:v>
      </x:c>
      <x:c r="J1042" s="16" t="n">
        <x:f>IF(AND(ISNUMBER(F1042),ISNUMBER(H1042)),F1042*H1042,"")</x:f>
        <x:v>300</x:v>
      </x:c>
      <x:c r="K1042" s="16" t="n">
        <x:f>IF(AND(ISNUMBER(F1042),ISNUMBER(I1042)),F1042*I1042,"")</x:f>
        <x:v>1000</x:v>
      </x:c>
      <x:c r="L1042" s="11" t="str">
        <x:v>Купить</x:v>
      </x:c>
      <x:c r="M1042" s="11" t="str">
        <x:v>Без импортной пошлины/НДС. Для тяжёлых серверов проверить маршрут заноса заранее.</x:v>
      </x:c>
      <x:c r="N1042" s="11" t="str">
        <x:v>Бюджетная оценка на 03.10.2026. Источник подтверждает характеристики, а не цену.</x:v>
      </x:c>
      <x:c r="O1042" s="11" t="str">
        <x:f>IF(C1042="Опционально","Вне итога",IF(AND(ISNUMBER(F1042),ISNUMBER(H1042),ISNUMBER(I1042),F1042&gt;0,H1042&gt;=0,I1042&gt;=H1042),"Цена учтена","Уточнить цену/количество"))</x:f>
        <x:v>Цена учтена</x:v>
      </x:c>
      <x:c r="P1042" s="10"/>
      <x:c r="Q1042" s="18" t="str">
        <x:v>Бюджетная оценка автора</x:v>
      </x:c>
      <x:c r="R1042" s="18" t="str"/>
    </x:row>
    <x:row r="1043" ht="44" customHeight="1">
      <x:c r="A1043" s="10" t="str">
        <x:v>B6.1</x:v>
      </x:c>
      <x:c r="B1043" s="10" t="str">
        <x:v>B6</x:v>
      </x:c>
      <x:c r="C1043" s="11" t="str">
        <x:v>Опционально</x:v>
      </x:c>
      <x:c r="D1043" s="11" t="str">
        <x:v>Резервная система охлаждения</x:v>
      </x:c>
      <x:c r="E1043" s="11" t="str">
        <x:v>N+1 с автоматическим переключением, расчёт отдельно</x:v>
      </x:c>
      <x:c r="F1043" s="14" t="n">
        <x:v>1</x:v>
      </x:c>
      <x:c r="G1043" s="3" t="str">
        <x:v>к-т</x:v>
      </x:c>
      <x:c r="H1043" s="15"/>
      <x:c r="I1043" s="15"/>
      <x:c r="J1043" s="16" t="str">
        <x:f>IF(AND(ISNUMBER(F1043),ISNUMBER(H1043)),F1043*H1043,"")</x:f>
      </x:c>
      <x:c r="K1043" s="16" t="str">
        <x:f>IF(AND(ISNUMBER(F1043),ISNUMBER(I1043)),F1043*I1043,"")</x:f>
      </x:c>
      <x:c r="L1043" s="11" t="str">
        <x:v>По проекту</x:v>
      </x:c>
      <x:c r="M1043" s="11" t="str">
        <x:v>Нужна для непрерывной работы при отказе охлаждения. В базовом бюджете система останавливается безопасно.</x:v>
      </x:c>
      <x:c r="N1043" s="11" t="str">
        <x:v>Без цены. Требуется отдельное предложение.</x:v>
      </x:c>
      <x:c r="O1043" s="11" t="str">
        <x:f>IF(C1043="Опционально","Вне итога",IF(AND(ISNUMBER(F1043),ISNUMBER(H1043),ISNUMBER(I1043),F1043&gt;0,H1043&gt;=0,I1043&gt;=H1043),"Цена учтена","Уточнить цену/количество"))</x:f>
        <x:v>Вне итога</x:v>
      </x:c>
      <x:c r="P1043" s="10"/>
      <x:c r="Q1043" s="18" t="str">
        <x:v>Бюджетная оценка автора</x:v>
      </x:c>
      <x:c r="R1043" s="18" t="str"/>
    </x:row>
    <x:row r="1044" ht="44" customHeight="1">
      <x:c r="A1044" s="10" t="str">
        <x:v>B6.1</x:v>
      </x:c>
      <x:c r="B1044" s="10" t="str">
        <x:v>B6</x:v>
      </x:c>
      <x:c r="C1044" s="11" t="str">
        <x:v>Опционально</x:v>
      </x:c>
      <x:c r="D1044" s="11" t="str">
        <x:v>Генератор и переключение ввода</x:v>
      </x:c>
      <x:c r="E1044" s="11" t="str">
        <x:v>Для длительных отключений, размер по проекту</x:v>
      </x:c>
      <x:c r="F1044" s="14" t="n">
        <x:v>1</x:v>
      </x:c>
      <x:c r="G1044" s="3" t="str">
        <x:v>к-т</x:v>
      </x:c>
      <x:c r="H1044" s="15"/>
      <x:c r="I1044" s="15"/>
      <x:c r="J1044" s="16" t="str">
        <x:f>IF(AND(ISNUMBER(F1044),ISNUMBER(H1044)),F1044*H1044,"")</x:f>
      </x:c>
      <x:c r="K1044" s="16" t="str">
        <x:f>IF(AND(ISNUMBER(F1044),ISNUMBER(I1044)),F1044*I1044,"")</x:f>
      </x:c>
      <x:c r="L1044" s="11" t="str">
        <x:v>По проекту</x:v>
      </x:c>
      <x:c r="M1044" s="11" t="str">
        <x:v>Не включён в базовую сумму. ИБП рассчитан на короткую автономность и завершение работы.</x:v>
      </x:c>
      <x:c r="N1044" s="11" t="str">
        <x:v>Без цены. Требуется отдельное предложение.</x:v>
      </x:c>
      <x:c r="O1044" s="11" t="str">
        <x:f>IF(C1044="Опционально","Вне итога",IF(AND(ISNUMBER(F1044),ISNUMBER(H1044),ISNUMBER(I1044),F1044&gt;0,H1044&gt;=0,I1044&gt;=H1044),"Цена учтена","Уточнить цену/количество"))</x:f>
        <x:v>Вне итога</x:v>
      </x:c>
      <x:c r="P1044" s="10"/>
      <x:c r="Q1044" s="18" t="str">
        <x:v>Бюджетная оценка автора</x:v>
      </x:c>
      <x:c r="R1044" s="18" t="str"/>
    </x:row>
    <x:row r="1045" ht="61" customHeight="1">
      <x:c r="A1045" s="10" t="str">
        <x:v>B6.1</x:v>
      </x:c>
      <x:c r="B1045" s="10" t="str">
        <x:v>B6</x:v>
      </x:c>
      <x:c r="C1045" s="11" t="str">
        <x:v>Запуск</x:v>
      </x:c>
      <x:c r="D1045" s="11" t="str">
        <x:v>Системное ПО</x:v>
      </x:c>
      <x:c r="E1045" s="11" t="str">
        <x:v>Ubuntu, CUDA, vLLM/llama.cpp, локальное приложение</x:v>
      </x:c>
      <x:c r="F1045" s="14" t="n">
        <x:v>1</x:v>
      </x:c>
      <x:c r="G1045" s="3" t="str">
        <x:v>к-т</x:v>
      </x:c>
      <x:c r="H1045" s="15" t="n">
        <x:v>0</x:v>
      </x:c>
      <x:c r="I1045" s="15" t="n">
        <x:v>0</x:v>
      </x:c>
      <x:c r="J1045" s="16" t="n">
        <x:f>IF(AND(ISNUMBER(F1045),ISNUMBER(H1045)),F1045*H1045,"")</x:f>
        <x:v>0</x:v>
      </x:c>
      <x:c r="K1045" s="16" t="n">
        <x:f>IF(AND(ISNUMBER(F1045),ISNUMBER(I1045)),F1045*I1045,"")</x:f>
        <x:v>0</x:v>
      </x:c>
      <x:c r="L1045" s="11" t="str">
        <x:v>Без оплаты лицензии</x:v>
      </x:c>
      <x:c r="M1045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1045" s="11" t="str">
        <x:v>Бюджетная оценка на 03.10.2026. Источник подтверждает характеристики, а не цену.</x:v>
      </x:c>
      <x:c r="O1045" s="11" t="str">
        <x:f>IF(C1045="Опционально","Вне итога",IF(AND(ISNUMBER(F1045),ISNUMBER(H1045),ISNUMBER(I1045),F1045&gt;0,H1045&gt;=0,I1045&gt;=H1045),"Цена учтена","Уточнить цену/количество"))</x:f>
        <x:v>Цена учтена</x:v>
      </x:c>
      <x:c r="P1045" s="10"/>
      <x:c r="Q1045" s="18" t="str">
        <x:v>Moonshot: Kimi K3, модель</x:v>
      </x:c>
      <x:c r="R1045" s="18" t="str">
        <x:v>https://huggingface.co/moonshotai/Kimi-K3</x:v>
      </x:c>
    </x:row>
    <x:row r="1046" ht="44" customHeight="1">
      <x:c r="A1046" s="10" t="str">
        <x:v>B6.1</x:v>
      </x:c>
      <x:c r="B1046" s="10" t="str">
        <x:v>B6</x:v>
      </x:c>
      <x:c r="C1046" s="11" t="str">
        <x:v>Запуск</x:v>
      </x:c>
      <x:c r="D1046" s="11" t="str">
        <x:v>Установка и настройка оборудования</x:v>
      </x:c>
      <x:c r="E1046" s="11" t="str">
        <x:v>Обновление firmware, ОС, драйверов, сеть, диски и мониторинг</x:v>
      </x:c>
      <x:c r="F1046" s="14" t="n">
        <x:v>1</x:v>
      </x:c>
      <x:c r="G1046" s="3" t="str">
        <x:v>усл</x:v>
      </x:c>
      <x:c r="H1046" s="15" t="n">
        <x:v>600</x:v>
      </x:c>
      <x:c r="I1046" s="15" t="n">
        <x:v>2000</x:v>
      </x:c>
      <x:c r="J1046" s="16" t="n">
        <x:f>IF(AND(ISNUMBER(F1046),ISNUMBER(H1046)),F1046*H1046,"")</x:f>
        <x:v>600</x:v>
      </x:c>
      <x:c r="K1046" s="16" t="n">
        <x:f>IF(AND(ISNUMBER(F1046),ISNUMBER(I1046)),F1046*I1046,"")</x:f>
        <x:v>2000</x:v>
      </x:c>
      <x:c r="L1046" s="11" t="str">
        <x:v>Купить</x:v>
      </x:c>
      <x:c r="M1046" s="11" t="str">
        <x:v>Фиксированная работа при покупке, без помесячного обслуживания.</x:v>
      </x:c>
      <x:c r="N1046" s="11" t="str">
        <x:v>Бюджетная оценка на 03.10.2026. Источник подтверждает характеристики, а не цену.</x:v>
      </x:c>
      <x:c r="O1046" s="11" t="str">
        <x:f>IF(C1046="Опционально","Вне итога",IF(AND(ISNUMBER(F1046),ISNUMBER(H1046),ISNUMBER(I1046),F1046&gt;0,H1046&gt;=0,I1046&gt;=H1046),"Цена учтена","Уточнить цену/количество"))</x:f>
        <x:v>Цена учтена</x:v>
      </x:c>
      <x:c r="P1046" s="10"/>
      <x:c r="Q1046" s="18" t="str">
        <x:v>Бюджетная оценка автора</x:v>
      </x:c>
      <x:c r="R1046" s="18" t="str"/>
    </x:row>
    <x:row r="1047" ht="44" customHeight="1">
      <x:c r="A1047" s="10" t="str">
        <x:v>B6.1</x:v>
      </x:c>
      <x:c r="B1047" s="10" t="str">
        <x:v>B6</x:v>
      </x:c>
      <x:c r="C1047" s="11" t="str">
        <x:v>Запуск</x:v>
      </x:c>
      <x:c r="D1047" s="11" t="str">
        <x:v>Загрузка и проверка модели</x:v>
      </x:c>
      <x:c r="E1047" s="11" t="str">
        <x:v>Загрузка на локальные SSD, проверка файлов, подбор контекста, нагрузочный тест</x:v>
      </x:c>
      <x:c r="F1047" s="14" t="n">
        <x:v>1</x:v>
      </x:c>
      <x:c r="G1047" s="3" t="str">
        <x:v>усл</x:v>
      </x:c>
      <x:c r="H1047" s="15" t="n">
        <x:v>400</x:v>
      </x:c>
      <x:c r="I1047" s="15" t="n">
        <x:v>1400</x:v>
      </x:c>
      <x:c r="J1047" s="16" t="n">
        <x:f>IF(AND(ISNUMBER(F1047),ISNUMBER(H1047)),F1047*H1047,"")</x:f>
        <x:v>400</x:v>
      </x:c>
      <x:c r="K1047" s="16" t="n">
        <x:f>IF(AND(ISNUMBER(F1047),ISNUMBER(I1047)),F1047*I1047,"")</x:f>
        <x:v>1400</x:v>
      </x:c>
      <x:c r="L1047" s="11" t="str">
        <x:v>Купить</x:v>
      </x:c>
      <x:c r="M1047" s="11" t="str">
        <x:v>Проверить память, время первого ответа, токены/с, качество и восстановление после перезагрузки.</x:v>
      </x:c>
      <x:c r="N1047" s="11" t="str">
        <x:v>Бюджетная оценка на 03.10.2026. Источник подтверждает характеристики, а не цену.</x:v>
      </x:c>
      <x:c r="O1047" s="11" t="str">
        <x:f>IF(C1047="Опционально","Вне итога",IF(AND(ISNUMBER(F1047),ISNUMBER(H1047),ISNUMBER(I1047),F1047&gt;0,H1047&gt;=0,I1047&gt;=H1047),"Цена учтена","Уточнить цену/количество"))</x:f>
        <x:v>Цена учтена</x:v>
      </x:c>
      <x:c r="P1047" s="10"/>
      <x:c r="Q1047" s="18" t="str">
        <x:v>Бюджетная оценка автора</x:v>
      </x:c>
      <x:c r="R1047" s="18" t="str"/>
    </x:row>
    <x:row r="1048" ht="44" customHeight="1">
      <x:c r="A1048" s="10" t="str">
        <x:v>B6.1</x:v>
      </x:c>
      <x:c r="B1048" s="10" t="str">
        <x:v>B6</x:v>
      </x:c>
      <x:c r="C1048" s="11" t="str">
        <x:v>Запуск</x:v>
      </x:c>
      <x:c r="D1048" s="11" t="str">
        <x:v>Резервное копирование и документация</x:v>
      </x:c>
      <x:c r="E1048" s="11" t="str">
        <x:v>Настроить копии, аварийное завершение и восстановление. Передать инструкцию</x:v>
      </x:c>
      <x:c r="F1048" s="14" t="n">
        <x:v>1</x:v>
      </x:c>
      <x:c r="G1048" s="3" t="str">
        <x:v>усл</x:v>
      </x:c>
      <x:c r="H1048" s="15" t="n">
        <x:v>300</x:v>
      </x:c>
      <x:c r="I1048" s="15" t="n">
        <x:v>1000</x:v>
      </x:c>
      <x:c r="J1048" s="16" t="n">
        <x:f>IF(AND(ISNUMBER(F1048),ISNUMBER(H1048)),F1048*H1048,"")</x:f>
        <x:v>300</x:v>
      </x:c>
      <x:c r="K1048" s="16" t="n">
        <x:f>IF(AND(ISNUMBER(F1048),ISNUMBER(I1048)),F1048*I1048,"")</x:f>
        <x:v>1000</x:v>
      </x:c>
      <x:c r="L1048" s="11" t="str">
        <x:v>Купить</x:v>
      </x:c>
      <x:c r="M1048" s="11" t="str"/>
      <x:c r="N1048" s="11" t="str">
        <x:v>Бюджетная оценка на 03.10.2026. Источник подтверждает характеристики, а не цену.</x:v>
      </x:c>
      <x:c r="O1048" s="11" t="str">
        <x:f>IF(C1048="Опционально","Вне итога",IF(AND(ISNUMBER(F1048),ISNUMBER(H1048),ISNUMBER(I1048),F1048&gt;0,H1048&gt;=0,I1048&gt;=H1048),"Цена учтена","Уточнить цену/количество"))</x:f>
        <x:v>Цена учтена</x:v>
      </x:c>
      <x:c r="P1048" s="10"/>
      <x:c r="Q1048" s="18" t="str">
        <x:v>Бюджетная оценка автора</x:v>
      </x:c>
      <x:c r="R1048" s="18" t="str"/>
    </x:row>
    <x:row r="1049" ht="44" customHeight="1">
      <x:c r="A1049" s="10" t="str">
        <x:v>B6.2</x:v>
      </x:c>
      <x:c r="B1049" s="10" t="str">
        <x:v>B6</x:v>
      </x:c>
      <x:c r="C1049" s="11" t="str">
        <x:v>Оборудование</x:v>
      </x:c>
      <x:c r="D1049" s="11" t="str">
        <x:v>Основа каждого GPU-сервера</x:v>
      </x:c>
      <x:c r="E1049" s="11" t="str">
        <x:v>Supermicro AS-5126GS-TNRT2, без GPU, CPU, RAM и SSD, OEM barebone</x:v>
      </x:c>
      <x:c r="F1049" s="14" t="n">
        <x:v>1</x:v>
      </x:c>
      <x:c r="G1049" s="3" t="str">
        <x:v>шт</x:v>
      </x:c>
      <x:c r="H1049" s="15" t="n">
        <x:v>14000</x:v>
      </x:c>
      <x:c r="I1049" s="15" t="n">
        <x:v>24000</x:v>
      </x:c>
      <x:c r="J1049" s="16" t="n">
        <x:f>IF(AND(ISNUMBER(F1049),ISNUMBER(H1049)),F1049*H1049,"")</x:f>
        <x:v>14000</x:v>
      </x:c>
      <x:c r="K1049" s="16" t="n">
        <x:f>IF(AND(ISNUMBER(F1049),ISNUMBER(I1049)),F1049*I1049,"")</x:f>
        <x:v>24000</x:v>
      </x:c>
      <x:c r="L1049" s="11" t="str">
        <x:v>Купить</x:v>
      </x:c>
      <x:c r="M1049" s="11" t="str">
        <x:v>Цена шасси и системных плат с PSU/вентиляторами/рельсами. Точную границу комплектации письменно подтвердить поставщиком.</x:v>
      </x:c>
      <x:c r="N1049" s="11" t="str">
        <x:v>Бюджетная оценка на 03.10.2026. Источник подтверждает характеристики, а не цену.</x:v>
      </x:c>
      <x:c r="O1049" s="11" t="str">
        <x:f>IF(C1049="Опционально","Вне итога",IF(AND(ISNUMBER(F1049),ISNUMBER(H1049),ISNUMBER(I1049),F1049&gt;0,H1049&gt;=0,I1049&gt;=H1049),"Цена учтена","Уточнить цену/количество"))</x:f>
        <x:v>Цена учтена</x:v>
      </x:c>
      <x:c r="P1049" s="10"/>
      <x:c r="Q1049" s="18" t="str">
        <x:v>Supermicro: AS-5126GS-TNRT2</x:v>
      </x:c>
      <x:c r="R1049" s="18" t="str">
        <x:v>https://www.supermicro.com/en/products/system/gpu/5u/as-5126gs-tnrt2</x:v>
      </x:c>
    </x:row>
    <x:row r="1050" ht="44" customHeight="1">
      <x:c r="A1050" s="10" t="str">
        <x:v>B6.2</x:v>
      </x:c>
      <x:c r="B1050" s="10" t="str">
        <x:v>B6</x:v>
      </x:c>
      <x:c r="C1050" s="11" t="str">
        <x:v>Оборудование</x:v>
      </x:c>
      <x:c r="D1050" s="11" t="str">
        <x:v>Ускорители</x:v>
      </x:c>
      <x:c r="E1050" s="11" t="str">
        <x:v>RTX PRO 6000 Blackwell Server Edition, 96GB, пассивная, 600W</x:v>
      </x:c>
      <x:c r="F1050" s="14" t="n">
        <x:v>4</x:v>
      </x:c>
      <x:c r="G1050" s="3" t="str">
        <x:v>шт</x:v>
      </x:c>
      <x:c r="H1050" s="15" t="n">
        <x:v>10000</x:v>
      </x:c>
      <x:c r="I1050" s="15" t="n">
        <x:v>16000</x:v>
      </x:c>
      <x:c r="J1050" s="16" t="n">
        <x:f>IF(AND(ISNUMBER(F1050),ISNUMBER(H1050)),F1050*H1050,"")</x:f>
        <x:v>40000</x:v>
      </x:c>
      <x:c r="K1050" s="16" t="n">
        <x:f>IF(AND(ISNUMBER(F1050),ISNUMBER(I1050)),F1050*I1050,"")</x:f>
        <x:v>64000</x:v>
      </x:c>
      <x:c r="L1050" s="11" t="str">
        <x:v>Купить</x:v>
      </x:c>
      <x:c r="M1050" s="11" t="str">
        <x:v>Распределение по узлам: 4. Не заменять активной Workstation-картой без OEM QVL.</x:v>
      </x:c>
      <x:c r="N1050" s="11" t="str">
        <x:v>Бюджетная оценка на 03.10.2026. Источник подтверждает характеристики, а не цену.</x:v>
      </x:c>
      <x:c r="O1050" s="11" t="str">
        <x:f>IF(C1050="Опционально","Вне итога",IF(AND(ISNUMBER(F1050),ISNUMBER(H1050),ISNUMBER(I1050),F1050&gt;0,H1050&gt;=0,I1050&gt;=H1050),"Цена учтена","Уточнить цену/количество"))</x:f>
        <x:v>Цена учтена</x:v>
      </x:c>
      <x:c r="P1050" s="10"/>
      <x:c r="Q1050" s="18" t="str">
        <x:v>NVIDIA: RTX PRO 6000 Server</x:v>
      </x:c>
      <x:c r="R1050" s="18" t="str">
        <x:v>https://www.nvidia.com/en-us/data-center/rtx-pro-6000-blackwell-server-edition/</x:v>
      </x:c>
    </x:row>
    <x:row r="1051" ht="44" customHeight="1">
      <x:c r="A1051" s="10" t="str">
        <x:v>B6.2</x:v>
      </x:c>
      <x:c r="B1051" s="10" t="str">
        <x:v>B6</x:v>
      </x:c>
      <x:c r="C1051" s="11" t="str">
        <x:v>Оборудование</x:v>
      </x:c>
      <x:c r="D1051" s="11" t="str">
        <x:v>CPU</x:v>
      </x:c>
      <x:c r="E1051" s="11" t="str">
        <x:v>AMD EPYC 9005, ≥64 ядер, точный SKU по QVL</x:v>
      </x:c>
      <x:c r="F1051" s="14" t="n">
        <x:v>2</x:v>
      </x:c>
      <x:c r="G1051" s="3" t="str">
        <x:v>шт</x:v>
      </x:c>
      <x:c r="H1051" s="15" t="n">
        <x:v>4000</x:v>
      </x:c>
      <x:c r="I1051" s="15" t="n">
        <x:v>8500</x:v>
      </x:c>
      <x:c r="J1051" s="16" t="n">
        <x:f>IF(AND(ISNUMBER(F1051),ISNUMBER(H1051)),F1051*H1051,"")</x:f>
        <x:v>8000</x:v>
      </x:c>
      <x:c r="K1051" s="16" t="n">
        <x:f>IF(AND(ISNUMBER(F1051),ISNUMBER(I1051)),F1051*I1051,"")</x:f>
        <x:v>17000</x:v>
      </x:c>
      <x:c r="L1051" s="11" t="str">
        <x:v>Купить</x:v>
      </x:c>
      <x:c r="M1051" s="11" t="str"/>
      <x:c r="N1051" s="11" t="str">
        <x:v>Бюджетная оценка на 03.10.2026. Источник подтверждает характеристики, а не цену.</x:v>
      </x:c>
      <x:c r="O1051" s="11" t="str">
        <x:f>IF(C1051="Опционально","Вне итога",IF(AND(ISNUMBER(F1051),ISNUMBER(H1051),ISNUMBER(I1051),F1051&gt;0,H1051&gt;=0,I1051&gt;=H1051),"Цена учтена","Уточнить цену/количество"))</x:f>
        <x:v>Цена учтена</x:v>
      </x:c>
      <x:c r="P1051" s="10"/>
      <x:c r="Q1051" s="18" t="str">
        <x:v>Бюджетная оценка автора</x:v>
      </x:c>
      <x:c r="R1051" s="18" t="str"/>
    </x:row>
    <x:row r="1052" ht="44" customHeight="1">
      <x:c r="A1052" s="10" t="str">
        <x:v>B6.2</x:v>
      </x:c>
      <x:c r="B1052" s="10" t="str">
        <x:v>B6</x:v>
      </x:c>
      <x:c r="C1052" s="11" t="str">
        <x:v>Оборудование</x:v>
      </x:c>
      <x:c r="D1052" s="11" t="str">
        <x:v>RAM</x:v>
      </x:c>
      <x:c r="E1052" s="11" t="str">
        <x:v>24×64GB ECC RDIMM DDR5 на узел, все 24 канала CPU</x:v>
      </x:c>
      <x:c r="F1052" s="14" t="n">
        <x:v>24</x:v>
      </x:c>
      <x:c r="G1052" s="3" t="str">
        <x:v>шт</x:v>
      </x:c>
      <x:c r="H1052" s="15" t="n">
        <x:v>500</x:v>
      </x:c>
      <x:c r="I1052" s="15" t="n">
        <x:v>950</x:v>
      </x:c>
      <x:c r="J1052" s="16" t="n">
        <x:f>IF(AND(ISNUMBER(F1052),ISNUMBER(H1052)),F1052*H1052,"")</x:f>
        <x:v>12000</x:v>
      </x:c>
      <x:c r="K1052" s="16" t="n">
        <x:f>IF(AND(ISNUMBER(F1052),ISNUMBER(I1052)),F1052*I1052,"")</x:f>
        <x:v>22800</x:v>
      </x:c>
      <x:c r="L1052" s="11" t="str">
        <x:v>Купить</x:v>
      </x:c>
      <x:c r="M1052" s="11" t="str"/>
      <x:c r="N1052" s="11" t="str">
        <x:v>Бюджетная оценка на 03.10.2026. Источник подтверждает характеристики, а не цену.</x:v>
      </x:c>
      <x:c r="O1052" s="11" t="str">
        <x:f>IF(C1052="Опционально","Вне итога",IF(AND(ISNUMBER(F1052),ISNUMBER(H1052),ISNUMBER(I1052),F1052&gt;0,H1052&gt;=0,I1052&gt;=H1052),"Цена учтена","Уточнить цену/количество"))</x:f>
        <x:v>Цена учтена</x:v>
      </x:c>
      <x:c r="P1052" s="10"/>
      <x:c r="Q1052" s="18" t="str">
        <x:v>Бюджетная оценка автора</x:v>
      </x:c>
      <x:c r="R1052" s="18" t="str"/>
    </x:row>
    <x:row r="1053" ht="44" customHeight="1">
      <x:c r="A1053" s="10" t="str">
        <x:v>B6.2</x:v>
      </x:c>
      <x:c r="B1053" s="10" t="str">
        <x:v>B6</x:v>
      </x:c>
      <x:c r="C1053" s="11" t="str">
        <x:v>Оборудование</x:v>
      </x:c>
      <x:c r="D1053" s="11" t="str">
        <x:v>SSD загрузки</x:v>
      </x:c>
      <x:c r="E1053" s="11" t="str">
        <x:v>2×1.92TB enterprise NVMe на узел</x:v>
      </x:c>
      <x:c r="F1053" s="14" t="n">
        <x:v>2</x:v>
      </x:c>
      <x:c r="G1053" s="3" t="str">
        <x:v>шт</x:v>
      </x:c>
      <x:c r="H1053" s="15" t="n">
        <x:v>220</x:v>
      </x:c>
      <x:c r="I1053" s="15" t="n">
        <x:v>450</x:v>
      </x:c>
      <x:c r="J1053" s="16" t="n">
        <x:f>IF(AND(ISNUMBER(F1053),ISNUMBER(H1053)),F1053*H1053,"")</x:f>
        <x:v>440</x:v>
      </x:c>
      <x:c r="K1053" s="16" t="n">
        <x:f>IF(AND(ISNUMBER(F1053),ISNUMBER(I1053)),F1053*I1053,"")</x:f>
        <x:v>900</x:v>
      </x:c>
      <x:c r="L1053" s="11" t="str">
        <x:v>Купить</x:v>
      </x:c>
      <x:c r="M1053" s="11" t="str"/>
      <x:c r="N1053" s="11" t="str">
        <x:v>Бюджетная оценка на 03.10.2026. Источник подтверждает характеристики, а не цену.</x:v>
      </x:c>
      <x:c r="O1053" s="11" t="str">
        <x:f>IF(C1053="Опционально","Вне итога",IF(AND(ISNUMBER(F1053),ISNUMBER(H1053),ISNUMBER(I1053),F1053&gt;0,H1053&gt;=0,I1053&gt;=H1053),"Цена учтена","Уточнить цену/количество"))</x:f>
        <x:v>Цена учтена</x:v>
      </x:c>
      <x:c r="P1053" s="10"/>
      <x:c r="Q1053" s="18" t="str">
        <x:v>Бюджетная оценка автора</x:v>
      </x:c>
      <x:c r="R1053" s="18" t="str"/>
    </x:row>
    <x:row r="1054" ht="44" customHeight="1">
      <x:c r="A1054" s="10" t="str">
        <x:v>B6.2</x:v>
      </x:c>
      <x:c r="B1054" s="10" t="str">
        <x:v>B6</x:v>
      </x:c>
      <x:c r="C1054" s="11" t="str">
        <x:v>Оборудование</x:v>
      </x:c>
      <x:c r="D1054" s="11" t="str">
        <x:v>SSD данных</x:v>
      </x:c>
      <x:c r="E1054" s="11" t="str">
        <x:v>4×7.68TB enterprise NVMe на узел</x:v>
      </x:c>
      <x:c r="F1054" s="14" t="n">
        <x:v>4</x:v>
      </x:c>
      <x:c r="G1054" s="3" t="str">
        <x:v>шт</x:v>
      </x:c>
      <x:c r="H1054" s="15" t="n">
        <x:v>650</x:v>
      </x:c>
      <x:c r="I1054" s="15" t="n">
        <x:v>1200</x:v>
      </x:c>
      <x:c r="J1054" s="16" t="n">
        <x:f>IF(AND(ISNUMBER(F1054),ISNUMBER(H1054)),F1054*H1054,"")</x:f>
        <x:v>2600</x:v>
      </x:c>
      <x:c r="K1054" s="16" t="n">
        <x:f>IF(AND(ISNUMBER(F1054),ISNUMBER(I1054)),F1054*I1054,"")</x:f>
        <x:v>4800</x:v>
      </x:c>
      <x:c r="L1054" s="11" t="str">
        <x:v>Купить</x:v>
      </x:c>
      <x:c r="M1054" s="11" t="str"/>
      <x:c r="N1054" s="11" t="str">
        <x:v>Бюджетная оценка на 03.10.2026. Источник подтверждает характеристики, а не цену.</x:v>
      </x:c>
      <x:c r="O1054" s="11" t="str">
        <x:f>IF(C1054="Опционально","Вне итога",IF(AND(ISNUMBER(F1054),ISNUMBER(H1054),ISNUMBER(I1054),F1054&gt;0,H1054&gt;=0,I1054&gt;=H1054),"Цена учтена","Уточнить цену/количество"))</x:f>
        <x:v>Цена учтена</x:v>
      </x:c>
      <x:c r="P1054" s="10"/>
      <x:c r="Q1054" s="18" t="str">
        <x:v>Бюджетная оценка автора</x:v>
      </x:c>
      <x:c r="R1054" s="18" t="str"/>
    </x:row>
    <x:row r="1055" ht="44" customHeight="1">
      <x:c r="A1055" s="10" t="str">
        <x:v>B6.2</x:v>
      </x:c>
      <x:c r="B1055" s="10" t="str">
        <x:v>B6</x:v>
      </x:c>
      <x:c r="C1055" s="11" t="str">
        <x:v>Оборудование</x:v>
      </x:c>
      <x:c r="D1055" s="11" t="str">
        <x:v>Блоки питания и вентиляторы</x:v>
      </x:c>
      <x:c r="E1055" s="11" t="str">
        <x:v>6×2700W PSU, охлаждение по OEM, на узел</x:v>
      </x:c>
      <x:c r="F1055" s="14" t="n">
        <x:v>1</x:v>
      </x:c>
      <x:c r="G1055" s="3" t="str">
        <x:v>к-т</x:v>
      </x:c>
      <x:c r="H1055" s="21" t="n">
        <x:v>0</x:v>
      </x:c>
      <x:c r="I1055" s="21" t="n">
        <x:v>0</x:v>
      </x:c>
      <x:c r="J1055" s="16" t="n">
        <x:f>IF(AND(ISNUMBER(F1055),ISNUMBER(H1055)),F1055*H1055,"")</x:f>
        <x:v>0</x:v>
      </x:c>
      <x:c r="K1055" s="16" t="n">
        <x:f>IF(AND(ISNUMBER(F1055),ISNUMBER(I1055)),F1055*I1055,"")</x:f>
        <x:v>0</x:v>
      </x:c>
      <x:c r="L1055" s="11" t="str">
        <x:v>В комплекте</x:v>
      </x:c>
      <x:c r="M1055" s="11" t="str"/>
      <x:c r="N1055" s="11" t="str">
        <x:v>Включено в цену основного комплекта. Доплата $0.</x:v>
      </x:c>
      <x:c r="O1055" s="11" t="str">
        <x:f>IF(C1055="Опционально","Вне итога",IF(AND(ISNUMBER(F1055),ISNUMBER(H1055),ISNUMBER(I1055),F1055&gt;0,H1055&gt;=0,I1055&gt;=H1055),"Цена учтена","Уточнить цену/количество"))</x:f>
        <x:v>Цена учтена</x:v>
      </x:c>
      <x:c r="P1055" s="10"/>
      <x:c r="Q1055" s="18" t="str">
        <x:v>Supermicro: AS-5126GS-TNRT2</x:v>
      </x:c>
      <x:c r="R1055" s="18" t="str">
        <x:v>https://www.supermicro.com/en/products/system/gpu/5u/as-5126gs-tnrt2</x:v>
      </x:c>
    </x:row>
    <x:row r="1056" ht="44" customHeight="1">
      <x:c r="A1056" s="10" t="str">
        <x:v>B6.2</x:v>
      </x:c>
      <x:c r="B1056" s="10" t="str">
        <x:v>B6</x:v>
      </x:c>
      <x:c r="C1056" s="11" t="str">
        <x:v>Оборудование</x:v>
      </x:c>
      <x:c r="D1056" s="11" t="str">
        <x:v>Кулеры CPU и внутренние кабели</x:v>
      </x:c>
      <x:c r="E1056" s="11" t="str">
        <x:v>2 кулера на узел, PCIe/PLX-платы, backplane, питание GPU по OEM</x:v>
      </x:c>
      <x:c r="F1056" s="14" t="n">
        <x:v>1</x:v>
      </x:c>
      <x:c r="G1056" s="3" t="str">
        <x:v>к-т</x:v>
      </x:c>
      <x:c r="H1056" s="21" t="n">
        <x:v>0</x:v>
      </x:c>
      <x:c r="I1056" s="21" t="n">
        <x:v>0</x:v>
      </x:c>
      <x:c r="J1056" s="16" t="n">
        <x:f>IF(AND(ISNUMBER(F1056),ISNUMBER(H1056)),F1056*H1056,"")</x:f>
        <x:v>0</x:v>
      </x:c>
      <x:c r="K1056" s="16" t="n">
        <x:f>IF(AND(ISNUMBER(F1056),ISNUMBER(I1056)),F1056*I1056,"")</x:f>
        <x:v>0</x:v>
      </x:c>
      <x:c r="L1056" s="11" t="str">
        <x:v>В комплекте</x:v>
      </x:c>
      <x:c r="M1056" s="11" t="str"/>
      <x:c r="N1056" s="11" t="str">
        <x:v>Включено в цену основного комплекта. Доплата $0.</x:v>
      </x:c>
      <x:c r="O1056" s="11" t="str">
        <x:f>IF(C1056="Опционально","Вне итога",IF(AND(ISNUMBER(F1056),ISNUMBER(H1056),ISNUMBER(I1056),F1056&gt;0,H1056&gt;=0,I1056&gt;=H1056),"Цена учтена","Уточнить цену/количество"))</x:f>
        <x:v>Цена учтена</x:v>
      </x:c>
      <x:c r="P1056" s="10"/>
      <x:c r="Q1056" s="18" t="str">
        <x:v>Supermicro: AS-5126GS-TNRT2</x:v>
      </x:c>
      <x:c r="R1056" s="18" t="str">
        <x:v>https://www.supermicro.com/en/products/system/gpu/5u/as-5126gs-tnrt2</x:v>
      </x:c>
    </x:row>
    <x:row r="1057" ht="44" customHeight="1">
      <x:c r="A1057" s="10" t="str">
        <x:v>B6.2</x:v>
      </x:c>
      <x:c r="B1057" s="10" t="str">
        <x:v>B6</x:v>
      </x:c>
      <x:c r="C1057" s="11" t="str">
        <x:v>Оборудование</x:v>
      </x:c>
      <x:c r="D1057" s="11" t="str">
        <x:v>Рельсы и шнуры</x:v>
      </x:c>
      <x:c r="E1057" s="11" t="str">
        <x:v>OEM рельсы, 6 совместимых C19/C20 шнуров на узел</x:v>
      </x:c>
      <x:c r="F1057" s="14" t="n">
        <x:v>1</x:v>
      </x:c>
      <x:c r="G1057" s="3" t="str">
        <x:v>к-т</x:v>
      </x:c>
      <x:c r="H1057" s="21" t="n">
        <x:v>0</x:v>
      </x:c>
      <x:c r="I1057" s="21" t="n">
        <x:v>0</x:v>
      </x:c>
      <x:c r="J1057" s="16" t="n">
        <x:f>IF(AND(ISNUMBER(F1057),ISNUMBER(H1057)),F1057*H1057,"")</x:f>
        <x:v>0</x:v>
      </x:c>
      <x:c r="K1057" s="16" t="n">
        <x:f>IF(AND(ISNUMBER(F1057),ISNUMBER(I1057)),F1057*I1057,"")</x:f>
        <x:v>0</x:v>
      </x:c>
      <x:c r="L1057" s="11" t="str">
        <x:v>В комплекте</x:v>
      </x:c>
      <x:c r="M1057" s="11" t="str"/>
      <x:c r="N1057" s="11" t="str">
        <x:v>Включено в цену основного комплекта. Доплата $0.</x:v>
      </x:c>
      <x:c r="O1057" s="11" t="str">
        <x:f>IF(C1057="Опционально","Вне итога",IF(AND(ISNUMBER(F1057),ISNUMBER(H1057),ISNUMBER(I1057),F1057&gt;0,H1057&gt;=0,I1057&gt;=H1057),"Цена учтена","Уточнить цену/количество"))</x:f>
        <x:v>Цена учтена</x:v>
      </x:c>
      <x:c r="P1057" s="10"/>
      <x:c r="Q1057" s="18" t="str">
        <x:v>Supermicro: AS-5126GS-TNRT2</x:v>
      </x:c>
      <x:c r="R1057" s="18" t="str">
        <x:v>https://www.supermicro.com/en/products/system/gpu/5u/as-5126gs-tnrt2</x:v>
      </x:c>
    </x:row>
    <x:row r="1058" ht="44" customHeight="1">
      <x:c r="A1058" s="10" t="str">
        <x:v>B6.2</x:v>
      </x:c>
      <x:c r="B1058" s="10" t="str">
        <x:v>B6</x:v>
      </x:c>
      <x:c r="C1058" s="11" t="str">
        <x:v>Оборудование</x:v>
      </x:c>
      <x:c r="D1058" s="11" t="str">
        <x:v>Коммутатор обычной сети</x:v>
      </x:c>
      <x:c r="E1058" s="11" t="str">
        <x:v>8×RJ45 1/2.5/5/10GbE, управляемый. При &gt;6 узлах: 24 порта</x:v>
      </x:c>
      <x:c r="F1058" s="14" t="n">
        <x:v>1</x:v>
      </x:c>
      <x:c r="G1058" s="3" t="str">
        <x:v>шт</x:v>
      </x:c>
      <x:c r="H1058" s="15" t="n">
        <x:v>650</x:v>
      </x:c>
      <x:c r="I1058" s="15" t="n">
        <x:v>1600</x:v>
      </x:c>
      <x:c r="J1058" s="16" t="n">
        <x:f>IF(AND(ISNUMBER(F1058),ISNUMBER(H1058)),F1058*H1058,"")</x:f>
        <x:v>650</x:v>
      </x:c>
      <x:c r="K1058" s="16" t="n">
        <x:f>IF(AND(ISNUMBER(F1058),ISNUMBER(I1058)),F1058*I1058,"")</x:f>
        <x:v>1600</x:v>
      </x:c>
      <x:c r="L1058" s="11" t="str">
        <x:v>Купить</x:v>
      </x:c>
      <x:c r="M1058" s="11" t="str">
        <x:v>Управление, загрузка файлов, резервные копии. Использовать Ethernet ОС, а не BMC.</x:v>
      </x:c>
      <x:c r="N1058" s="11" t="str">
        <x:v>Бюджетная оценка на 03.10.2026. Источник подтверждает характеристики, а не цену.</x:v>
      </x:c>
      <x:c r="O1058" s="11" t="str">
        <x:f>IF(C1058="Опционально","Вне итога",IF(AND(ISNUMBER(F1058),ISNUMBER(H1058),ISNUMBER(I1058),F1058&gt;0,H1058&gt;=0,I1058&gt;=H1058),"Цена учтена","Уточнить цену/количество"))</x:f>
        <x:v>Цена учтена</x:v>
      </x:c>
      <x:c r="P1058" s="10"/>
      <x:c r="Q1058" s="18" t="str">
        <x:v>Бюджетная оценка автора</x:v>
      </x:c>
      <x:c r="R1058" s="18" t="str"/>
    </x:row>
    <x:row r="1059" ht="44" customHeight="1">
      <x:c r="A1059" s="10" t="str">
        <x:v>B6.2</x:v>
      </x:c>
      <x:c r="B1059" s="10" t="str">
        <x:v>B6</x:v>
      </x:c>
      <x:c r="C1059" s="11" t="str">
        <x:v>Оборудование</x:v>
      </x:c>
      <x:c r="D1059" s="11" t="str">
        <x:v>Сетевой шлюз</x:v>
      </x:c>
      <x:c r="E1059" s="11" t="str">
        <x:v>Проводной маршрутизатор с межсетевым экраном, ≥1GbE</x:v>
      </x:c>
      <x:c r="F1059" s="14" t="n">
        <x:v>1</x:v>
      </x:c>
      <x:c r="G1059" s="3" t="str">
        <x:v>шт</x:v>
      </x:c>
      <x:c r="H1059" s="15" t="n">
        <x:v>150</x:v>
      </x:c>
      <x:c r="I1059" s="15" t="n">
        <x:v>500</x:v>
      </x:c>
      <x:c r="J1059" s="16" t="n">
        <x:f>IF(AND(ISNUMBER(F1059),ISNUMBER(H1059)),F1059*H1059,"")</x:f>
        <x:v>150</x:v>
      </x:c>
      <x:c r="K1059" s="16" t="n">
        <x:f>IF(AND(ISNUMBER(F1059),ISNUMBER(I1059)),F1059*I1059,"")</x:f>
        <x:v>500</x:v>
      </x:c>
      <x:c r="L1059" s="11" t="str">
        <x:v>Купить</x:v>
      </x:c>
      <x:c r="M1059" s="11" t="str">
        <x:v>Подключение к локальной сети. Плата за связь не включена.</x:v>
      </x:c>
      <x:c r="N1059" s="11" t="str">
        <x:v>Бюджетная оценка на 03.10.2026. Источник подтверждает характеристики, а не цену.</x:v>
      </x:c>
      <x:c r="O1059" s="11" t="str">
        <x:f>IF(C1059="Опционально","Вне итога",IF(AND(ISNUMBER(F1059),ISNUMBER(H1059),ISNUMBER(I1059),F1059&gt;0,H1059&gt;=0,I1059&gt;=H1059),"Цена учтена","Уточнить цену/количество"))</x:f>
        <x:v>Цена учтена</x:v>
      </x:c>
      <x:c r="P1059" s="10"/>
      <x:c r="Q1059" s="18" t="str">
        <x:v>Бюджетная оценка автора</x:v>
      </x:c>
      <x:c r="R1059" s="18" t="str"/>
    </x:row>
    <x:row r="1060" ht="44" customHeight="1">
      <x:c r="A1060" s="10" t="str">
        <x:v>B6.2</x:v>
      </x:c>
      <x:c r="B1060" s="10" t="str">
        <x:v>B6</x:v>
      </x:c>
      <x:c r="C1060" s="11" t="str">
        <x:v>Оборудование</x:v>
      </x:c>
      <x:c r="D1060" s="11" t="str">
        <x:v>Резервное хранилище</x:v>
      </x:c>
      <x:c r="E1060" s="11" t="str">
        <x:v>NAS 4 отсека, 10GbE, RAM ≥16GB, диски отдельно</x:v>
      </x:c>
      <x:c r="F1060" s="14" t="n">
        <x:v>1</x:v>
      </x:c>
      <x:c r="G1060" s="3" t="str">
        <x:v>шт</x:v>
      </x:c>
      <x:c r="H1060" s="15" t="n">
        <x:v>1100</x:v>
      </x:c>
      <x:c r="I1060" s="15" t="n">
        <x:v>2600</x:v>
      </x:c>
      <x:c r="J1060" s="16" t="n">
        <x:f>IF(AND(ISNUMBER(F1060),ISNUMBER(H1060)),F1060*H1060,"")</x:f>
        <x:v>1100</x:v>
      </x:c>
      <x:c r="K1060" s="16" t="n">
        <x:f>IF(AND(ISNUMBER(F1060),ISNUMBER(I1060)),F1060*I1060,"")</x:f>
        <x:v>2600</x:v>
      </x:c>
      <x:c r="L1060" s="11" t="str">
        <x:v>Купить</x:v>
      </x:c>
      <x:c r="M1060" s="11" t="str">
        <x:v>Копии настроек, данных и контрольных точек. Основной сервер не считается резервной копией.</x:v>
      </x:c>
      <x:c r="N1060" s="11" t="str">
        <x:v>Бюджетная оценка на 03.10.2026. Источник подтверждает характеристики, а не цену.</x:v>
      </x:c>
      <x:c r="O1060" s="11" t="str">
        <x:f>IF(C1060="Опционально","Вне итога",IF(AND(ISNUMBER(F1060),ISNUMBER(H1060),ISNUMBER(I1060),F1060&gt;0,H1060&gt;=0,I1060&gt;=H1060),"Цена учтена","Уточнить цену/количество"))</x:f>
        <x:v>Цена учтена</x:v>
      </x:c>
      <x:c r="P1060" s="10"/>
      <x:c r="Q1060" s="18" t="str">
        <x:v>Бюджетная оценка автора</x:v>
      </x:c>
      <x:c r="R1060" s="18" t="str"/>
    </x:row>
    <x:row r="1061" ht="44" customHeight="1">
      <x:c r="A1061" s="10" t="str">
        <x:v>B6.2</x:v>
      </x:c>
      <x:c r="B1061" s="10" t="str">
        <x:v>B6</x:v>
      </x:c>
      <x:c r="C1061" s="11" t="str">
        <x:v>Оборудование</x:v>
      </x:c>
      <x:c r="D1061" s="11" t="str">
        <x:v>Диски резервного хранилища</x:v>
      </x:c>
      <x:c r="E1061" s="11" t="str">
        <x:v>4×12TB NAS/enterprise HDD. RAID6: около 24TB до форматирования</x:v>
      </x:c>
      <x:c r="F1061" s="14" t="n">
        <x:v>4</x:v>
      </x:c>
      <x:c r="G1061" s="3" t="str">
        <x:v>шт</x:v>
      </x:c>
      <x:c r="H1061" s="15" t="n">
        <x:v>250</x:v>
      </x:c>
      <x:c r="I1061" s="15" t="n">
        <x:v>430</x:v>
      </x:c>
      <x:c r="J1061" s="16" t="n">
        <x:f>IF(AND(ISNUMBER(F1061),ISNUMBER(H1061)),F1061*H1061,"")</x:f>
        <x:v>1000</x:v>
      </x:c>
      <x:c r="K1061" s="16" t="n">
        <x:f>IF(AND(ISNUMBER(F1061),ISNUMBER(I1061)),F1061*I1061,"")</x:f>
        <x:v>1720</x:v>
      </x:c>
      <x:c r="L1061" s="11" t="str">
        <x:v>Купить</x:v>
      </x:c>
      <x:c r="M1061" s="11" t="str">
        <x:v>Цена каждого диска. Один дополнительный запасной диск указан отдельно.</x:v>
      </x:c>
      <x:c r="N1061" s="11" t="str">
        <x:v>Бюджетная оценка на 03.10.2026. Источник подтверждает характеристики, а не цену.</x:v>
      </x:c>
      <x:c r="O1061" s="11" t="str">
        <x:f>IF(C1061="Опционально","Вне итога",IF(AND(ISNUMBER(F1061),ISNUMBER(H1061),ISNUMBER(I1061),F1061&gt;0,H1061&gt;=0,I1061&gt;=H1061),"Цена учтена","Уточнить цену/количество"))</x:f>
        <x:v>Цена учтена</x:v>
      </x:c>
      <x:c r="P1061" s="10"/>
      <x:c r="Q1061" s="18" t="str">
        <x:v>Бюджетная оценка автора</x:v>
      </x:c>
      <x:c r="R1061" s="18" t="str"/>
    </x:row>
    <x:row r="1062" ht="44" customHeight="1">
      <x:c r="A1062" s="10" t="str">
        <x:v>B6.2</x:v>
      </x:c>
      <x:c r="B1062" s="10" t="str">
        <x:v>B6</x:v>
      </x:c>
      <x:c r="C1062" s="11" t="str">
        <x:v>Оборудование</x:v>
      </x:c>
      <x:c r="D1062" s="11" t="str">
        <x:v>Запасной диск NAS</x:v>
      </x:c>
      <x:c r="E1062" s="11" t="str">
        <x:v>12TB той же совместимой серии</x:v>
      </x:c>
      <x:c r="F1062" s="14" t="n">
        <x:v>1</x:v>
      </x:c>
      <x:c r="G1062" s="3" t="str">
        <x:v>шт</x:v>
      </x:c>
      <x:c r="H1062" s="15" t="n">
        <x:v>250</x:v>
      </x:c>
      <x:c r="I1062" s="15" t="n">
        <x:v>430</x:v>
      </x:c>
      <x:c r="J1062" s="16" t="n">
        <x:f>IF(AND(ISNUMBER(F1062),ISNUMBER(H1062)),F1062*H1062,"")</x:f>
        <x:v>250</x:v>
      </x:c>
      <x:c r="K1062" s="16" t="n">
        <x:f>IF(AND(ISNUMBER(F1062),ISNUMBER(I1062)),F1062*I1062,"")</x:f>
        <x:v>430</x:v>
      </x:c>
      <x:c r="L1062" s="11" t="str">
        <x:v>Купить</x:v>
      </x:c>
      <x:c r="M1062" s="11" t="str">
        <x:v>Быстрая замена отказавшего диска.</x:v>
      </x:c>
      <x:c r="N1062" s="11" t="str">
        <x:v>Бюджетная оценка на 03.10.2026. Источник подтверждает характеристики, а не цену.</x:v>
      </x:c>
      <x:c r="O1062" s="11" t="str">
        <x:f>IF(C1062="Опционально","Вне итога",IF(AND(ISNUMBER(F1062),ISNUMBER(H1062),ISNUMBER(I1062),F1062&gt;0,H1062&gt;=0,I1062&gt;=H1062),"Цена учтена","Уточнить цену/количество"))</x:f>
        <x:v>Цена учтена</x:v>
      </x:c>
      <x:c r="P1062" s="10"/>
      <x:c r="Q1062" s="18" t="str">
        <x:v>Бюджетная оценка автора</x:v>
      </x:c>
      <x:c r="R1062" s="18" t="str"/>
    </x:row>
    <x:row r="1063" ht="44" customHeight="1">
      <x:c r="A1063" s="10" t="str">
        <x:v>B6.2</x:v>
      </x:c>
      <x:c r="B1063" s="10" t="str">
        <x:v>B6</x:v>
      </x:c>
      <x:c r="C1063" s="11" t="str">
        <x:v>Оборудование</x:v>
      </x:c>
      <x:c r="D1063" s="11" t="str">
        <x:v>Рабочее место администратора</x:v>
      </x:c>
      <x:c r="E1063" s="11" t="str">
        <x:v>Мини-ПК 16GB RAM, SSD 512GB, Ethernet</x:v>
      </x:c>
      <x:c r="F1063" s="14" t="n">
        <x:v>1</x:v>
      </x:c>
      <x:c r="G1063" s="3" t="str">
        <x:v>шт</x:v>
      </x:c>
      <x:c r="H1063" s="15" t="n">
        <x:v>400</x:v>
      </x:c>
      <x:c r="I1063" s="15" t="n">
        <x:v>800</x:v>
      </x:c>
      <x:c r="J1063" s="16" t="n">
        <x:f>IF(AND(ISNUMBER(F1063),ISNUMBER(H1063)),F1063*H1063,"")</x:f>
        <x:v>400</x:v>
      </x:c>
      <x:c r="K1063" s="16" t="n">
        <x:f>IF(AND(ISNUMBER(F1063),ISNUMBER(I1063)),F1063*I1063,"")</x:f>
        <x:v>800</x:v>
      </x:c>
      <x:c r="L1063" s="11" t="str">
        <x:v>Купить</x:v>
      </x:c>
      <x:c r="M1063" s="11" t="str">
        <x:v>Настройка и управление системой. Для Mac можно использовать один узел вместо отдельного ПК.</x:v>
      </x:c>
      <x:c r="N1063" s="11" t="str">
        <x:v>Бюджетная оценка на 03.10.2026. Источник подтверждает характеристики, а не цену.</x:v>
      </x:c>
      <x:c r="O1063" s="11" t="str">
        <x:f>IF(C1063="Опционально","Вне итога",IF(AND(ISNUMBER(F1063),ISNUMBER(H1063),ISNUMBER(I1063),F1063&gt;0,H1063&gt;=0,I1063&gt;=H1063),"Цена учтена","Уточнить цену/количество"))</x:f>
        <x:v>Цена учтена</x:v>
      </x:c>
      <x:c r="P1063" s="10"/>
      <x:c r="Q1063" s="18" t="str">
        <x:v>Бюджетная оценка автора</x:v>
      </x:c>
      <x:c r="R1063" s="18" t="str"/>
    </x:row>
    <x:row r="1064" ht="44" customHeight="1">
      <x:c r="A1064" s="10" t="str">
        <x:v>B6.2</x:v>
      </x:c>
      <x:c r="B1064" s="10" t="str">
        <x:v>B6</x:v>
      </x:c>
      <x:c r="C1064" s="11" t="str">
        <x:v>Оборудование</x:v>
      </x:c>
      <x:c r="D1064" s="11" t="str">
        <x:v>Монитор</x:v>
      </x:c>
      <x:c r="E1064" s="11" t="str">
        <x:v>27 дюймов, HDMI/DisplayPort</x:v>
      </x:c>
      <x:c r="F1064" s="14" t="n">
        <x:v>1</x:v>
      </x:c>
      <x:c r="G1064" s="3" t="str">
        <x:v>шт</x:v>
      </x:c>
      <x:c r="H1064" s="15" t="n">
        <x:v>160</x:v>
      </x:c>
      <x:c r="I1064" s="15" t="n">
        <x:v>320</x:v>
      </x:c>
      <x:c r="J1064" s="16" t="n">
        <x:f>IF(AND(ISNUMBER(F1064),ISNUMBER(H1064)),F1064*H1064,"")</x:f>
        <x:v>160</x:v>
      </x:c>
      <x:c r="K1064" s="16" t="n">
        <x:f>IF(AND(ISNUMBER(F1064),ISNUMBER(I1064)),F1064*I1064,"")</x:f>
        <x:v>320</x:v>
      </x:c>
      <x:c r="L1064" s="11" t="str">
        <x:v>Купить</x:v>
      </x:c>
      <x:c r="M1064" s="11" t="str"/>
      <x:c r="N1064" s="11" t="str">
        <x:v>Бюджетная оценка на 03.10.2026. Источник подтверждает характеристики, а не цену.</x:v>
      </x:c>
      <x:c r="O1064" s="11" t="str">
        <x:f>IF(C1064="Опционально","Вне итога",IF(AND(ISNUMBER(F1064),ISNUMBER(H1064),ISNUMBER(I1064),F1064&gt;0,H1064&gt;=0,I1064&gt;=H1064),"Цена учтена","Уточнить цену/количество"))</x:f>
        <x:v>Цена учтена</x:v>
      </x:c>
      <x:c r="P1064" s="10"/>
      <x:c r="Q1064" s="18" t="str">
        <x:v>Бюджетная оценка автора</x:v>
      </x:c>
      <x:c r="R1064" s="18" t="str"/>
    </x:row>
    <x:row r="1065" ht="44" customHeight="1">
      <x:c r="A1065" s="10" t="str">
        <x:v>B6.2</x:v>
      </x:c>
      <x:c r="B1065" s="10" t="str">
        <x:v>B6</x:v>
      </x:c>
      <x:c r="C1065" s="11" t="str">
        <x:v>Оборудование</x:v>
      </x:c>
      <x:c r="D1065" s="11" t="str">
        <x:v>Клавиатура и мышь</x:v>
      </x:c>
      <x:c r="E1065" s="11" t="str">
        <x:v>Проводные USB</x:v>
      </x:c>
      <x:c r="F1065" s="14" t="n">
        <x:v>1</x:v>
      </x:c>
      <x:c r="G1065" s="3" t="str">
        <x:v>к-т</x:v>
      </x:c>
      <x:c r="H1065" s="15" t="n">
        <x:v>30</x:v>
      </x:c>
      <x:c r="I1065" s="15" t="n">
        <x:v>70</x:v>
      </x:c>
      <x:c r="J1065" s="16" t="n">
        <x:f>IF(AND(ISNUMBER(F1065),ISNUMBER(H1065)),F1065*H1065,"")</x:f>
        <x:v>30</x:v>
      </x:c>
      <x:c r="K1065" s="16" t="n">
        <x:f>IF(AND(ISNUMBER(F1065),ISNUMBER(I1065)),F1065*I1065,"")</x:f>
        <x:v>70</x:v>
      </x:c>
      <x:c r="L1065" s="11" t="str">
        <x:v>Купить</x:v>
      </x:c>
      <x:c r="M1065" s="11" t="str"/>
      <x:c r="N1065" s="11" t="str">
        <x:v>Бюджетная оценка на 03.10.2026. Источник подтверждает характеристики, а не цену.</x:v>
      </x:c>
      <x:c r="O1065" s="11" t="str">
        <x:f>IF(C1065="Опционально","Вне итога",IF(AND(ISNUMBER(F1065),ISNUMBER(H1065),ISNUMBER(I1065),F1065&gt;0,H1065&gt;=0,I1065&gt;=H1065),"Цена учтена","Уточнить цену/количество"))</x:f>
        <x:v>Цена учтена</x:v>
      </x:c>
      <x:c r="P1065" s="10"/>
      <x:c r="Q1065" s="18" t="str">
        <x:v>Бюджетная оценка автора</x:v>
      </x:c>
      <x:c r="R1065" s="18" t="str"/>
    </x:row>
    <x:row r="1066" ht="44" customHeight="1">
      <x:c r="A1066" s="10" t="str">
        <x:v>B6.2</x:v>
      </x:c>
      <x:c r="B1066" s="10" t="str">
        <x:v>B6</x:v>
      </x:c>
      <x:c r="C1066" s="11" t="str">
        <x:v>Оборудование</x:v>
      </x:c>
      <x:c r="D1066" s="11" t="str">
        <x:v>Кабель монитора</x:v>
      </x:c>
      <x:c r="E1066" s="11" t="str">
        <x:v>HDMI/DisplayPort 2 м, по разъёму компьютера</x:v>
      </x:c>
      <x:c r="F1066" s="14" t="n">
        <x:v>1</x:v>
      </x:c>
      <x:c r="G1066" s="3" t="str">
        <x:v>шт</x:v>
      </x:c>
      <x:c r="H1066" s="15" t="n">
        <x:v>10</x:v>
      </x:c>
      <x:c r="I1066" s="15" t="n">
        <x:v>30</x:v>
      </x:c>
      <x:c r="J1066" s="16" t="n">
        <x:f>IF(AND(ISNUMBER(F1066),ISNUMBER(H1066)),F1066*H1066,"")</x:f>
        <x:v>10</x:v>
      </x:c>
      <x:c r="K1066" s="16" t="n">
        <x:f>IF(AND(ISNUMBER(F1066),ISNUMBER(I1066)),F1066*I1066,"")</x:f>
        <x:v>30</x:v>
      </x:c>
      <x:c r="L1066" s="11" t="str">
        <x:v>Купить</x:v>
      </x:c>
      <x:c r="M1066" s="11" t="str"/>
      <x:c r="N1066" s="11" t="str">
        <x:v>Бюджетная оценка на 03.10.2026. Источник подтверждает характеристики, а не цену.</x:v>
      </x:c>
      <x:c r="O1066" s="11" t="str">
        <x:f>IF(C1066="Опционально","Вне итога",IF(AND(ISNUMBER(F1066),ISNUMBER(H1066),ISNUMBER(I1066),F1066&gt;0,H1066&gt;=0,I1066&gt;=H1066),"Цена учтена","Уточнить цену/количество"))</x:f>
        <x:v>Цена учтена</x:v>
      </x:c>
      <x:c r="P1066" s="10"/>
      <x:c r="Q1066" s="18" t="str">
        <x:v>Бюджетная оценка автора</x:v>
      </x:c>
      <x:c r="R1066" s="18" t="str"/>
    </x:row>
    <x:row r="1067" ht="44" customHeight="1">
      <x:c r="A1067" s="10" t="str">
        <x:v>B6.2</x:v>
      </x:c>
      <x:c r="B1067" s="10" t="str">
        <x:v>B6</x:v>
      </x:c>
      <x:c r="C1067" s="11" t="str">
        <x:v>Оборудование</x:v>
      </x:c>
      <x:c r="D1067" s="11" t="str">
        <x:v>Патч-корды обычной сети</x:v>
      </x:c>
      <x:c r="E1067" s="11" t="str">
        <x:v>Cat6A, 2 м, RJ45, заводские</x:v>
      </x:c>
      <x:c r="F1067" s="14" t="n">
        <x:v>8</x:v>
      </x:c>
      <x:c r="G1067" s="3" t="str">
        <x:v>шт</x:v>
      </x:c>
      <x:c r="H1067" s="15" t="n">
        <x:v>8</x:v>
      </x:c>
      <x:c r="I1067" s="15" t="n">
        <x:v>20</x:v>
      </x:c>
      <x:c r="J1067" s="16" t="n">
        <x:f>IF(AND(ISNUMBER(F1067),ISNUMBER(H1067)),F1067*H1067,"")</x:f>
        <x:v>64</x:v>
      </x:c>
      <x:c r="K1067" s="16" t="n">
        <x:f>IF(AND(ISNUMBER(F1067),ISNUMBER(I1067)),F1067*I1067,"")</x:f>
        <x:v>160</x:v>
      </x:c>
      <x:c r="L1067" s="11" t="str">
        <x:v>Купить</x:v>
      </x:c>
      <x:c r="M1067" s="11" t="str">
        <x:v>6 рабочих соединений и 2 запасных. Длина 2 м является исходным допущением.</x:v>
      </x:c>
      <x:c r="N1067" s="11" t="str">
        <x:v>Бюджетная оценка на 03.10.2026. Источник подтверждает характеристики, а не цену.</x:v>
      </x:c>
      <x:c r="O1067" s="11" t="str">
        <x:f>IF(C1067="Опционально","Вне итога",IF(AND(ISNUMBER(F1067),ISNUMBER(H1067),ISNUMBER(I1067),F1067&gt;0,H1067&gt;=0,I1067&gt;=H1067),"Цена учтена","Уточнить цену/количество"))</x:f>
        <x:v>Цена учтена</x:v>
      </x:c>
      <x:c r="P1067" s="10"/>
      <x:c r="Q1067" s="18" t="str">
        <x:v>Бюджетная оценка автора</x:v>
      </x:c>
      <x:c r="R1067" s="18" t="str"/>
    </x:row>
    <x:row r="1068" ht="44" customHeight="1">
      <x:c r="A1068" s="10" t="str">
        <x:v>B6.2</x:v>
      </x:c>
      <x:c r="B1068" s="10" t="str">
        <x:v>B6</x:v>
      </x:c>
      <x:c r="C1068" s="11" t="str">
        <x:v>Оборудование</x:v>
      </x:c>
      <x:c r="D1068" s="11" t="str">
        <x:v>USB-накопители для восстановления</x:v>
      </x:c>
      <x:c r="E1068" s="11" t="str">
        <x:v>64GB USB 3.x</x:v>
      </x:c>
      <x:c r="F1068" s="14" t="n">
        <x:v>2</x:v>
      </x:c>
      <x:c r="G1068" s="3" t="str">
        <x:v>шт</x:v>
      </x:c>
      <x:c r="H1068" s="15" t="n">
        <x:v>12</x:v>
      </x:c>
      <x:c r="I1068" s="15" t="n">
        <x:v>25</x:v>
      </x:c>
      <x:c r="J1068" s="16" t="n">
        <x:f>IF(AND(ISNUMBER(F1068),ISNUMBER(H1068)),F1068*H1068,"")</x:f>
        <x:v>24</x:v>
      </x:c>
      <x:c r="K1068" s="16" t="n">
        <x:f>IF(AND(ISNUMBER(F1068),ISNUMBER(I1068)),F1068*I1068,"")</x:f>
        <x:v>50</x:v>
      </x:c>
      <x:c r="L1068" s="11" t="str">
        <x:v>Купить</x:v>
      </x:c>
      <x:c r="M1068" s="11" t="str">
        <x:v>Установочный носитель и аварийное восстановление. Не место хранения единственной копии данных.</x:v>
      </x:c>
      <x:c r="N1068" s="11" t="str">
        <x:v>Бюджетная оценка на 03.10.2026. Источник подтверждает характеристики, а не цену.</x:v>
      </x:c>
      <x:c r="O1068" s="11" t="str">
        <x:f>IF(C1068="Опционально","Вне итога",IF(AND(ISNUMBER(F1068),ISNUMBER(H1068),ISNUMBER(I1068),F1068&gt;0,H1068&gt;=0,I1068&gt;=H1068),"Цена учтена","Уточнить цену/количество"))</x:f>
        <x:v>Цена учтена</x:v>
      </x:c>
      <x:c r="P1068" s="10"/>
      <x:c r="Q1068" s="18" t="str">
        <x:v>Бюджетная оценка автора</x:v>
      </x:c>
      <x:c r="R1068" s="18" t="str"/>
    </x:row>
    <x:row r="1069" ht="44" customHeight="1">
      <x:c r="A1069" s="10" t="str">
        <x:v>B6.2</x:v>
      </x:c>
      <x:c r="B1069" s="10" t="str">
        <x:v>B6</x:v>
      </x:c>
      <x:c r="C1069" s="11" t="str">
        <x:v>Помещение</x:v>
      </x:c>
      <x:c r="D1069" s="11" t="str">
        <x:v>Обследование и проект</x:v>
      </x:c>
      <x:c r="E1069" s="11" t="str">
        <x:v>Электрик, специалист по охлаждению, проверка несущей способности пола</x:v>
      </x:c>
      <x:c r="F1069" s="14" t="n">
        <x:v>1</x:v>
      </x:c>
      <x:c r="G1069" s="3" t="str">
        <x:v>усл</x:v>
      </x:c>
      <x:c r="H1069" s="15" t="n">
        <x:v>2000</x:v>
      </x:c>
      <x:c r="I1069" s="15" t="n">
        <x:v>8000</x:v>
      </x:c>
      <x:c r="J1069" s="16" t="n">
        <x:f>IF(AND(ISNUMBER(F1069),ISNUMBER(H1069)),F1069*H1069,"")</x:f>
        <x:v>2000</x:v>
      </x:c>
      <x:c r="K1069" s="16" t="n">
        <x:f>IF(AND(ISNUMBER(F1069),ISNUMBER(I1069)),F1069*I1069,"")</x:f>
        <x:v>8000</x:v>
      </x:c>
      <x:c r="L1069" s="11" t="str">
        <x:v>Купить</x:v>
      </x:c>
      <x:c r="M1069" s="11" t="str">
        <x:v>Уточнить вводную мощность, трассы, дверные проёмы, этаж, шум и наружный блок. До закупки кабеля и защиты.</x:v>
      </x:c>
      <x:c r="N1069" s="11" t="str">
        <x:v>Бюджетная оценка на 03.10.2026. Источник подтверждает характеристики, а не цену.</x:v>
      </x:c>
      <x:c r="O1069" s="11" t="str">
        <x:f>IF(C1069="Опционально","Вне итога",IF(AND(ISNUMBER(F1069),ISNUMBER(H1069),ISNUMBER(I1069),F1069&gt;0,H1069&gt;=0,I1069&gt;=H1069),"Цена учтена","Уточнить цену/количество"))</x:f>
        <x:v>Цена учтена</x:v>
      </x:c>
      <x:c r="P1069" s="10"/>
      <x:c r="Q1069" s="18" t="str">
        <x:v>Бюджетная оценка автора</x:v>
      </x:c>
      <x:c r="R1069" s="18" t="str"/>
    </x:row>
    <x:row r="1070" ht="44" customHeight="1">
      <x:c r="A1070" s="10" t="str">
        <x:v>B6.2</x:v>
      </x:c>
      <x:c r="B1070" s="10" t="str">
        <x:v>B6</x:v>
      </x:c>
      <x:c r="C1070" s="11" t="str">
        <x:v>Помещение</x:v>
      </x:c>
      <x:c r="D1070" s="11" t="str">
        <x:v>Подготовка поверхностей</x:v>
      </x:c>
      <x:c r="E1070" s="11" t="str">
        <x:v>Обеспыливание, герметизация щелей, ремонт покрытия существующей комнаты</x:v>
      </x:c>
      <x:c r="F1070" s="14" t="n">
        <x:v>18</x:v>
      </x:c>
      <x:c r="G1070" s="3" t="str">
        <x:v>м²</x:v>
      </x:c>
      <x:c r="H1070" s="15" t="n">
        <x:v>30</x:v>
      </x:c>
      <x:c r="I1070" s="15" t="n">
        <x:v>80</x:v>
      </x:c>
      <x:c r="J1070" s="16" t="n">
        <x:f>IF(AND(ISNUMBER(F1070),ISNUMBER(H1070)),F1070*H1070,"")</x:f>
        <x:v>540</x:v>
      </x:c>
      <x:c r="K1070" s="16" t="n">
        <x:f>IF(AND(ISNUMBER(F1070),ISNUMBER(I1070)),F1070*I1070,"")</x:f>
        <x:v>1440</x:v>
      </x:c>
      <x:c r="L1070" s="11" t="str">
        <x:v>Купить</x:v>
      </x:c>
      <x:c r="M1070" s="11" t="str">
        <x:v>Исходно помещение с готовыми стенами и крышей. Строительство здания не рассчитано.</x:v>
      </x:c>
      <x:c r="N1070" s="11" t="str">
        <x:v>Бюджетная оценка на 03.10.2026. Источник подтверждает характеристики, а не цену.</x:v>
      </x:c>
      <x:c r="O1070" s="11" t="str">
        <x:f>IF(C1070="Опционально","Вне итога",IF(AND(ISNUMBER(F1070),ISNUMBER(H1070),ISNUMBER(I1070),F1070&gt;0,H1070&gt;=0,I1070&gt;=H1070),"Цена учтена","Уточнить цену/количество"))</x:f>
        <x:v>Цена учтена</x:v>
      </x:c>
      <x:c r="P1070" s="10"/>
      <x:c r="Q1070" s="18" t="str">
        <x:v>Бюджетная оценка автора</x:v>
      </x:c>
      <x:c r="R1070" s="18" t="str"/>
    </x:row>
    <x:row r="1071" ht="44" customHeight="1">
      <x:c r="A1071" s="10" t="str">
        <x:v>B6.2</x:v>
      </x:c>
      <x:c r="B1071" s="10" t="str">
        <x:v>B6</x:v>
      </x:c>
      <x:c r="C1071" s="11" t="str">
        <x:v>Помещение</x:v>
      </x:c>
      <x:c r="D1071" s="11" t="str">
        <x:v>Усиление пола и перемещение тяжёлого оборудования</x:v>
      </x:c>
      <x:c r="E1071" s="11" t="str">
        <x:v>Работы по результатам обследования, бюджетный резерв</x:v>
      </x:c>
      <x:c r="F1071" s="14" t="n">
        <x:v>1</x:v>
      </x:c>
      <x:c r="G1071" s="3" t="str">
        <x:v>резерв</x:v>
      </x:c>
      <x:c r="H1071" s="15" t="n">
        <x:v>0</x:v>
      </x:c>
      <x:c r="I1071" s="15" t="n">
        <x:v>15000</x:v>
      </x:c>
      <x:c r="J1071" s="16" t="n">
        <x:f>IF(AND(ISNUMBER(F1071),ISNUMBER(H1071)),F1071*H1071,"")</x:f>
        <x:v>0</x:v>
      </x:c>
      <x:c r="K1071" s="16" t="n">
        <x:f>IF(AND(ISNUMBER(F1071),ISNUMBER(I1071)),F1071*I1071,"")</x:f>
        <x:v>15000</x:v>
      </x:c>
      <x:c r="L1071" s="11" t="str">
        <x:v>Резерв</x:v>
      </x:c>
      <x:c r="M1071" s="11" t="str">
        <x:v>Может не понадобиться. Для тяжёлых стоек нагрузку подтверждает инженер, цену даёт подрядчик.</x:v>
      </x:c>
      <x:c r="N1071" s="11" t="str">
        <x:v>Бюджетная оценка на 03.10.2026. Источник подтверждает характеристики, а не цену.</x:v>
      </x:c>
      <x:c r="O1071" s="11" t="str">
        <x:f>IF(C1071="Опционально","Вне итога",IF(AND(ISNUMBER(F1071),ISNUMBER(H1071),ISNUMBER(I1071),F1071&gt;0,H1071&gt;=0,I1071&gt;=H1071),"Цена учтена","Уточнить цену/количество"))</x:f>
        <x:v>Цена учтена</x:v>
      </x:c>
      <x:c r="P1071" s="10"/>
      <x:c r="Q1071" s="18" t="str">
        <x:v>Бюджетная оценка автора</x:v>
      </x:c>
      <x:c r="R1071" s="18" t="str"/>
    </x:row>
    <x:row r="1072" ht="44" customHeight="1">
      <x:c r="A1072" s="10" t="str">
        <x:v>B6.2</x:v>
      </x:c>
      <x:c r="B1072" s="10" t="str">
        <x:v>B6</x:v>
      </x:c>
      <x:c r="C1072" s="11" t="str">
        <x:v>Помещение</x:v>
      </x:c>
      <x:c r="D1072" s="11" t="str">
        <x:v>Серверная стойка</x:v>
      </x:c>
      <x:c r="E1072" s="11" t="str">
        <x:v>42U, ширина 800 мм, глубина 1200–1400 мм, нагрузка ≥1500 кг</x:v>
      </x:c>
      <x:c r="F1072" s="14" t="n">
        <x:v>1</x:v>
      </x:c>
      <x:c r="G1072" s="3" t="str">
        <x:v>шт</x:v>
      </x:c>
      <x:c r="H1072" s="15" t="n">
        <x:v>1500</x:v>
      </x:c>
      <x:c r="I1072" s="15" t="n">
        <x:v>3500</x:v>
      </x:c>
      <x:c r="J1072" s="16" t="n">
        <x:f>IF(AND(ISNUMBER(F1072),ISNUMBER(H1072)),F1072*H1072,"")</x:f>
        <x:v>1500</x:v>
      </x:c>
      <x:c r="K1072" s="16" t="n">
        <x:f>IF(AND(ISNUMBER(F1072),ISNUMBER(I1072)),F1072*I1072,"")</x:f>
        <x:v>3500</x:v>
      </x:c>
      <x:c r="L1072" s="11" t="str">
        <x:v>Купить</x:v>
      </x:c>
      <x:c r="M1072" s="11" t="str">
        <x:v>Проверить длину рельсов, пространство сзади и массу заполненной стойки.</x:v>
      </x:c>
      <x:c r="N1072" s="11" t="str">
        <x:v>Бюджетная оценка на 03.10.2026. Источник подтверждает характеристики, а не цену.</x:v>
      </x:c>
      <x:c r="O1072" s="11" t="str">
        <x:f>IF(C1072="Опционально","Вне итога",IF(AND(ISNUMBER(F1072),ISNUMBER(H1072),ISNUMBER(I1072),F1072&gt;0,H1072&gt;=0,I1072&gt;=H1072),"Цена учтена","Уточнить цену/количество"))</x:f>
        <x:v>Цена учтена</x:v>
      </x:c>
      <x:c r="P1072" s="10"/>
      <x:c r="Q1072" s="18" t="str">
        <x:v>Бюджетная оценка автора</x:v>
      </x:c>
      <x:c r="R1072" s="18" t="str"/>
    </x:row>
    <x:row r="1073" ht="44" customHeight="1">
      <x:c r="A1073" s="10" t="str">
        <x:v>B6.2</x:v>
      </x:c>
      <x:c r="B1073" s="10" t="str">
        <x:v>B6</x:v>
      </x:c>
      <x:c r="C1073" s="11" t="str">
        <x:v>Помещение</x:v>
      </x:c>
      <x:c r="D1073" s="11" t="str">
        <x:v>Полка для NAS и сетевого оборудования</x:v>
      </x:c>
      <x:c r="E1073" s="11" t="str">
        <x:v>19 дюймов, усиленная</x:v>
      </x:c>
      <x:c r="F1073" s="14" t="n">
        <x:v>2</x:v>
      </x:c>
      <x:c r="G1073" s="3" t="str">
        <x:v>шт</x:v>
      </x:c>
      <x:c r="H1073" s="15" t="n">
        <x:v>70</x:v>
      </x:c>
      <x:c r="I1073" s="15" t="n">
        <x:v>160</x:v>
      </x:c>
      <x:c r="J1073" s="16" t="n">
        <x:f>IF(AND(ISNUMBER(F1073),ISNUMBER(H1073)),F1073*H1073,"")</x:f>
        <x:v>140</x:v>
      </x:c>
      <x:c r="K1073" s="16" t="n">
        <x:f>IF(AND(ISNUMBER(F1073),ISNUMBER(I1073)),F1073*I1073,"")</x:f>
        <x:v>320</x:v>
      </x:c>
      <x:c r="L1073" s="11" t="str">
        <x:v>Купить</x:v>
      </x:c>
      <x:c r="M1073" s="11" t="str"/>
      <x:c r="N1073" s="11" t="str">
        <x:v>Бюджетная оценка на 03.10.2026. Источник подтверждает характеристики, а не цену.</x:v>
      </x:c>
      <x:c r="O1073" s="11" t="str">
        <x:f>IF(C1073="Опционально","Вне итога",IF(AND(ISNUMBER(F1073),ISNUMBER(H1073),ISNUMBER(I1073),F1073&gt;0,H1073&gt;=0,I1073&gt;=H1073),"Цена учтена","Уточнить цену/количество"))</x:f>
        <x:v>Цена учтена</x:v>
      </x:c>
      <x:c r="P1073" s="10"/>
      <x:c r="Q1073" s="18" t="str">
        <x:v>Бюджетная оценка автора</x:v>
      </x:c>
      <x:c r="R1073" s="18" t="str"/>
    </x:row>
    <x:row r="1074" ht="44" customHeight="1">
      <x:c r="A1074" s="10" t="str">
        <x:v>B6.2</x:v>
      </x:c>
      <x:c r="B1074" s="10" t="str">
        <x:v>B6</x:v>
      </x:c>
      <x:c r="C1074" s="11" t="str">
        <x:v>Помещение</x:v>
      </x:c>
      <x:c r="D1074" s="11" t="str">
        <x:v>Закрытие пустых мест и организация кабелей</x:v>
      </x:c>
      <x:c r="E1074" s="11" t="str">
        <x:v>Заглушки U, вертикальный и горизонтальный органайзеры, крепёж M6</x:v>
      </x:c>
      <x:c r="F1074" s="14" t="n">
        <x:v>1</x:v>
      </x:c>
      <x:c r="G1074" s="3" t="str">
        <x:v>к-т</x:v>
      </x:c>
      <x:c r="H1074" s="15" t="n">
        <x:v>160</x:v>
      </x:c>
      <x:c r="I1074" s="15" t="n">
        <x:v>400</x:v>
      </x:c>
      <x:c r="J1074" s="16" t="n">
        <x:f>IF(AND(ISNUMBER(F1074),ISNUMBER(H1074)),F1074*H1074,"")</x:f>
        <x:v>160</x:v>
      </x:c>
      <x:c r="K1074" s="16" t="n">
        <x:f>IF(AND(ISNUMBER(F1074),ISNUMBER(I1074)),F1074*I1074,"")</x:f>
        <x:v>400</x:v>
      </x:c>
      <x:c r="L1074" s="11" t="str">
        <x:v>Купить</x:v>
      </x:c>
      <x:c r="M1074" s="11" t="str">
        <x:v>Предотвращение возврата горячего воздуха и удобное обслуживание. Рельсы серверов считаются в серверном комплекте.</x:v>
      </x:c>
      <x:c r="N1074" s="11" t="str">
        <x:v>Бюджетная оценка на 03.10.2026. Источник подтверждает характеристики, а не цену.</x:v>
      </x:c>
      <x:c r="O1074" s="11" t="str">
        <x:f>IF(C1074="Опционально","Вне итога",IF(AND(ISNUMBER(F1074),ISNUMBER(H1074),ISNUMBER(I1074),F1074&gt;0,H1074&gt;=0,I1074&gt;=H1074),"Цена учтена","Уточнить цену/количество"))</x:f>
        <x:v>Цена учтена</x:v>
      </x:c>
      <x:c r="P1074" s="10"/>
      <x:c r="Q1074" s="18" t="str">
        <x:v>Бюджетная оценка автора</x:v>
      </x:c>
      <x:c r="R1074" s="18" t="str"/>
    </x:row>
    <x:row r="1075" ht="44" customHeight="1">
      <x:c r="A1075" s="10" t="str">
        <x:v>B6.2</x:v>
      </x:c>
      <x:c r="B1075" s="10" t="str">
        <x:v>B6</x:v>
      </x:c>
      <x:c r="C1075" s="11" t="str">
        <x:v>Помещение</x:v>
      </x:c>
      <x:c r="D1075" s="11" t="str">
        <x:v>Заземление стоек</x:v>
      </x:c>
      <x:c r="E1075" s="11" t="str">
        <x:v>Шина, перемычки, наконечники</x:v>
      </x:c>
      <x:c r="F1075" s="14" t="n">
        <x:v>1</x:v>
      </x:c>
      <x:c r="G1075" s="3" t="str">
        <x:v>к-т</x:v>
      </x:c>
      <x:c r="H1075" s="15" t="n">
        <x:v>80</x:v>
      </x:c>
      <x:c r="I1075" s="15" t="n">
        <x:v>220</x:v>
      </x:c>
      <x:c r="J1075" s="16" t="n">
        <x:f>IF(AND(ISNUMBER(F1075),ISNUMBER(H1075)),F1075*H1075,"")</x:f>
        <x:v>80</x:v>
      </x:c>
      <x:c r="K1075" s="16" t="n">
        <x:f>IF(AND(ISNUMBER(F1075),ISNUMBER(I1075)),F1075*I1075,"")</x:f>
        <x:v>220</x:v>
      </x:c>
      <x:c r="L1075" s="11" t="str">
        <x:v>Купить</x:v>
      </x:c>
      <x:c r="M1075" s="11" t="str"/>
      <x:c r="N1075" s="11" t="str">
        <x:v>Бюджетная оценка на 03.10.2026. Источник подтверждает характеристики, а не цену.</x:v>
      </x:c>
      <x:c r="O1075" s="11" t="str">
        <x:f>IF(C1075="Опционально","Вне итога",IF(AND(ISNUMBER(F1075),ISNUMBER(H1075),ISNUMBER(I1075),F1075&gt;0,H1075&gt;=0,I1075&gt;=H1075),"Цена учтена","Уточнить цену/количество"))</x:f>
        <x:v>Цена учтена</x:v>
      </x:c>
      <x:c r="P1075" s="10"/>
      <x:c r="Q1075" s="18" t="str">
        <x:v>Бюджетная оценка автора</x:v>
      </x:c>
      <x:c r="R1075" s="18" t="str"/>
    </x:row>
    <x:row r="1076" ht="61" customHeight="1">
      <x:c r="A1076" s="10" t="str">
        <x:v>B6.2</x:v>
      </x:c>
      <x:c r="B1076" s="10" t="str">
        <x:v>B6</x:v>
      </x:c>
      <x:c r="C1076" s="11" t="str">
        <x:v>Помещение</x:v>
      </x:c>
      <x:c r="D1076" s="11" t="str">
        <x:v>Источник бесперебойного питания</x:v>
      </x:c>
      <x:c r="E1076" s="11" t="str">
        <x:v>Онлайн ИБП 10kVA. Активная мощность ≥6.25kW</x:v>
      </x:c>
      <x:c r="F1076" s="14" t="n">
        <x:v>1</x:v>
      </x:c>
      <x:c r="G1076" s="3" t="str">
        <x:v>шт</x:v>
      </x:c>
      <x:c r="H1076" s="15" t="n">
        <x:v>5000</x:v>
      </x:c>
      <x:c r="I1076" s="15" t="n">
        <x:v>11000</x:v>
      </x:c>
      <x:c r="J1076" s="16" t="n">
        <x:f>IF(AND(ISNUMBER(F1076),ISNUMBER(H1076)),F1076*H1076,"")</x:f>
        <x:v>5000</x:v>
      </x:c>
      <x:c r="K1076" s="16" t="n">
        <x:f>IF(AND(ISNUMBER(F1076),ISNUMBER(I1076)),F1076*I1076,"")</x:f>
        <x:v>11000</x:v>
      </x:c>
      <x:c r="L1076" s="11" t="str">
        <x:v>Купить</x:v>
      </x:c>
      <x:c r="M1076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1076" s="11" t="str">
        <x:v>Бюджетная оценка на 03.10.2026. Источник подтверждает характеристики, а не цену.</x:v>
      </x:c>
      <x:c r="O1076" s="11" t="str">
        <x:f>IF(C1076="Опционально","Вне итога",IF(AND(ISNUMBER(F1076),ISNUMBER(H1076),ISNUMBER(I1076),F1076&gt;0,H1076&gt;=0,I1076&gt;=H1076),"Цена учтена","Уточнить цену/количество"))</x:f>
        <x:v>Цена учтена</x:v>
      </x:c>
      <x:c r="P1076" s="10"/>
      <x:c r="Q1076" s="18" t="str">
        <x:v>Бюджетная оценка автора</x:v>
      </x:c>
      <x:c r="R1076" s="18" t="str"/>
    </x:row>
    <x:row r="1077" ht="61" customHeight="1">
      <x:c r="A1077" s="10" t="str">
        <x:v>B6.2</x:v>
      </x:c>
      <x:c r="B1077" s="10" t="str">
        <x:v>B6</x:v>
      </x:c>
      <x:c r="C1077" s="11" t="str">
        <x:v>Помещение</x:v>
      </x:c>
      <x:c r="D1077" s="11" t="str">
        <x:v>Батареи и шкаф батарей</x:v>
      </x:c>
      <x:c r="E1077" s="11" t="str">
        <x:v>Внешний комплект, 5–10 минут при нагрузке 5kW</x:v>
      </x:c>
      <x:c r="F1077" s="14" t="n">
        <x:v>1</x:v>
      </x:c>
      <x:c r="G1077" s="3" t="str">
        <x:v>к-т</x:v>
      </x:c>
      <x:c r="H1077" s="15" t="n">
        <x:v>1750</x:v>
      </x:c>
      <x:c r="I1077" s="15" t="n">
        <x:v>4250</x:v>
      </x:c>
      <x:c r="J1077" s="16" t="n">
        <x:f>IF(AND(ISNUMBER(F1077),ISNUMBER(H1077)),F1077*H1077,"")</x:f>
        <x:v>1750</x:v>
      </x:c>
      <x:c r="K1077" s="16" t="n">
        <x:f>IF(AND(ISNUMBER(F1077),ISNUMBER(I1077)),F1077*I1077,"")</x:f>
        <x:v>4250</x:v>
      </x:c>
      <x:c r="L1077" s="11" t="str">
        <x:v>Купить</x:v>
      </x:c>
      <x:c r="M1077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1077" s="11" t="str">
        <x:v>Бюджетная оценка на 03.10.2026. Источник подтверждает характеристики, а не цену.</x:v>
      </x:c>
      <x:c r="O1077" s="11" t="str">
        <x:f>IF(C1077="Опционально","Вне итога",IF(AND(ISNUMBER(F1077),ISNUMBER(H1077),ISNUMBER(I1077),F1077&gt;0,H1077&gt;=0,I1077&gt;=H1077),"Цена учтена","Уточнить цену/количество"))</x:f>
        <x:v>Цена учтена</x:v>
      </x:c>
      <x:c r="P1077" s="10"/>
      <x:c r="Q1077" s="18" t="str">
        <x:v>Бюджетная оценка автора</x:v>
      </x:c>
      <x:c r="R1077" s="18" t="str"/>
    </x:row>
    <x:row r="1078" ht="44" customHeight="1">
      <x:c r="A1078" s="10" t="str">
        <x:v>B6.2</x:v>
      </x:c>
      <x:c r="B1078" s="10" t="str">
        <x:v>B6</x:v>
      </x:c>
      <x:c r="C1078" s="11" t="str">
        <x:v>Помещение</x:v>
      </x:c>
      <x:c r="D1078" s="11" t="str">
        <x:v>Сервисный обход ИБП</x:v>
      </x:c>
      <x:c r="E1078" s="11" t="str">
        <x:v>Внешний maintenance bypass и кабели подключения</x:v>
      </x:c>
      <x:c r="F1078" s="14" t="n">
        <x:v>1</x:v>
      </x:c>
      <x:c r="G1078" s="3" t="str">
        <x:v>к-т</x:v>
      </x:c>
      <x:c r="H1078" s="15" t="n">
        <x:v>1000</x:v>
      </x:c>
      <x:c r="I1078" s="15" t="n">
        <x:v>4000</x:v>
      </x:c>
      <x:c r="J1078" s="16" t="n">
        <x:f>IF(AND(ISNUMBER(F1078),ISNUMBER(H1078)),F1078*H1078,"")</x:f>
        <x:v>1000</x:v>
      </x:c>
      <x:c r="K1078" s="16" t="n">
        <x:f>IF(AND(ISNUMBER(F1078),ISNUMBER(I1078)),F1078*I1078,"")</x:f>
        <x:v>4000</x:v>
      </x:c>
      <x:c r="L1078" s="11" t="str">
        <x:v>Купить</x:v>
      </x:c>
      <x:c r="M1078" s="11" t="str">
        <x:v>Позволяет обслуживать ИБП. Тип подключения согласует электрик.</x:v>
      </x:c>
      <x:c r="N1078" s="11" t="str">
        <x:v>Бюджетная оценка на 03.10.2026. Источник подтверждает характеристики, а не цену.</x:v>
      </x:c>
      <x:c r="O1078" s="11" t="str">
        <x:f>IF(C1078="Опционально","Вне итога",IF(AND(ISNUMBER(F1078),ISNUMBER(H1078),ISNUMBER(I1078),F1078&gt;0,H1078&gt;=0,I1078&gt;=H1078),"Цена учтена","Уточнить цену/количество"))</x:f>
        <x:v>Цена учтена</x:v>
      </x:c>
      <x:c r="P1078" s="10"/>
      <x:c r="Q1078" s="18" t="str">
        <x:v>Бюджетная оценка автора</x:v>
      </x:c>
      <x:c r="R1078" s="18" t="str"/>
    </x:row>
    <x:row r="1079" ht="44" customHeight="1">
      <x:c r="A1079" s="10" t="str">
        <x:v>B6.2</x:v>
      </x:c>
      <x:c r="B1079" s="10" t="str">
        <x:v>B6</x:v>
      </x:c>
      <x:c r="C1079" s="11" t="str">
        <x:v>Помещение</x:v>
      </x:c>
      <x:c r="D1079" s="11" t="str">
        <x:v>Распределители питания в стойках</x:v>
      </x:c>
      <x:c r="E1079" s="11" t="str">
        <x:v>2 PDU на стойку. Для &gt;8kW: 3-фазные 400V 32/63A, выходы C19 по OEM</x:v>
      </x:c>
      <x:c r="F1079" s="14" t="n">
        <x:v>2</x:v>
      </x:c>
      <x:c r="G1079" s="3" t="str">
        <x:v>шт</x:v>
      </x:c>
      <x:c r="H1079" s="15" t="n">
        <x:v>350</x:v>
      </x:c>
      <x:c r="I1079" s="15" t="n">
        <x:v>1500</x:v>
      </x:c>
      <x:c r="J1079" s="16" t="n">
        <x:f>IF(AND(ISNUMBER(F1079),ISNUMBER(H1079)),F1079*H1079,"")</x:f>
        <x:v>700</x:v>
      </x:c>
      <x:c r="K1079" s="16" t="n">
        <x:f>IF(AND(ISNUMBER(F1079),ISNUMBER(I1079)),F1079*I1079,"")</x:f>
        <x:v>3000</x:v>
      </x:c>
      <x:c r="L1079" s="11" t="str">
        <x:v>Купить</x:v>
      </x:c>
      <x:c r="M1079" s="11" t="str">
        <x:v>Число и номинал розеток уточнить по комплекту шнуров. Два PDU от одного ИБП не образуют независимые электровводы.</x:v>
      </x:c>
      <x:c r="N1079" s="11" t="str">
        <x:v>Бюджетная оценка на 03.10.2026. Источник подтверждает характеристики, а не цену.</x:v>
      </x:c>
      <x:c r="O1079" s="11" t="str">
        <x:f>IF(C1079="Опционально","Вне итога",IF(AND(ISNUMBER(F1079),ISNUMBER(H1079),ISNUMBER(I1079),F1079&gt;0,H1079&gt;=0,I1079&gt;=H1079),"Цена учтена","Уточнить цену/количество"))</x:f>
        <x:v>Цена учтена</x:v>
      </x:c>
      <x:c r="P1079" s="10"/>
      <x:c r="Q1079" s="18" t="str">
        <x:v>Бюджетная оценка автора</x:v>
      </x:c>
      <x:c r="R1079" s="18" t="str"/>
    </x:row>
    <x:row r="1080" ht="44" customHeight="1">
      <x:c r="A1080" s="10" t="str">
        <x:v>B6.2</x:v>
      </x:c>
      <x:c r="B1080" s="10" t="str">
        <x:v>B6</x:v>
      </x:c>
      <x:c r="C1080" s="11" t="str">
        <x:v>Помещение</x:v>
      </x:c>
      <x:c r="D1080" s="11" t="str">
        <x:v>Электрощит помещения</x:v>
      </x:c>
      <x:c r="E1080" s="11" t="str">
        <x:v>Вводной выключатель, отдельные линии IT и охлаждения, УЗИП, учёт, защитные устройства</x:v>
      </x:c>
      <x:c r="F1080" s="14" t="n">
        <x:v>1</x:v>
      </x:c>
      <x:c r="G1080" s="3" t="str">
        <x:v>к-т</x:v>
      </x:c>
      <x:c r="H1080" s="15" t="n">
        <x:v>1800</x:v>
      </x:c>
      <x:c r="I1080" s="15" t="n">
        <x:v>6000</x:v>
      </x:c>
      <x:c r="J1080" s="16" t="n">
        <x:f>IF(AND(ISNUMBER(F1080),ISNUMBER(H1080)),F1080*H1080,"")</x:f>
        <x:v>1800</x:v>
      </x:c>
      <x:c r="K1080" s="16" t="n">
        <x:f>IF(AND(ISNUMBER(F1080),ISNUMBER(I1080)),F1080*I1080,"")</x:f>
        <x:v>6000</x:v>
      </x:c>
      <x:c r="L1080" s="11" t="str">
        <x:v>Купить</x:v>
      </x:c>
      <x:c r="M1080" s="11" t="str">
        <x:v>Номиналы, селективность, УЗО и сечения определяются проектом. В цену включена комплектация щита.</x:v>
      </x:c>
      <x:c r="N1080" s="11" t="str">
        <x:v>Бюджетная оценка на 03.10.2026. Источник подтверждает характеристики, а не цену.</x:v>
      </x:c>
      <x:c r="O1080" s="11" t="str">
        <x:f>IF(C1080="Опционально","Вне итога",IF(AND(ISNUMBER(F1080),ISNUMBER(H1080),ISNUMBER(I1080),F1080&gt;0,H1080&gt;=0,I1080&gt;=H1080),"Цена учтена","Уточнить цену/количество"))</x:f>
        <x:v>Цена учтена</x:v>
      </x:c>
      <x:c r="P1080" s="10"/>
      <x:c r="Q1080" s="18" t="str">
        <x:v>Бюджетная оценка автора</x:v>
      </x:c>
      <x:c r="R1080" s="18" t="str"/>
    </x:row>
    <x:row r="1081" ht="44" customHeight="1">
      <x:c r="A1081" s="10" t="str">
        <x:v>B6.2</x:v>
      </x:c>
      <x:c r="B1081" s="10" t="str">
        <x:v>B6</x:v>
      </x:c>
      <x:c r="C1081" s="11" t="str">
        <x:v>Помещение</x:v>
      </x:c>
      <x:c r="D1081" s="11" t="str">
        <x:v>Силовой кабель и прокладка до комнаты</x:v>
      </x:c>
      <x:c r="E1081" s="11" t="str">
        <x:v>Кабель, лоток, вводы и крепления. Сечение по расчёту</x:v>
      </x:c>
      <x:c r="F1081" s="14" t="n">
        <x:v>30</x:v>
      </x:c>
      <x:c r="G1081" s="3" t="str">
        <x:v>м</x:v>
      </x:c>
      <x:c r="H1081" s="15" t="n">
        <x:v>40</x:v>
      </x:c>
      <x:c r="I1081" s="15" t="n">
        <x:v>100</x:v>
      </x:c>
      <x:c r="J1081" s="16" t="n">
        <x:f>IF(AND(ISNUMBER(F1081),ISNUMBER(H1081)),F1081*H1081,"")</x:f>
        <x:v>1200</x:v>
      </x:c>
      <x:c r="K1081" s="16" t="n">
        <x:f>IF(AND(ISNUMBER(F1081),ISNUMBER(I1081)),F1081*I1081,"")</x:f>
        <x:v>3000</x:v>
      </x:c>
      <x:c r="L1081" s="11" t="str">
        <x:v>Купить</x:v>
      </x:c>
      <x:c r="M1081" s="11" t="str">
        <x:v>Исходная трасса 30 м. Меняется после обмера. Не является готовым выбором сечения кабеля.</x:v>
      </x:c>
      <x:c r="N1081" s="11" t="str">
        <x:v>Бюджетная оценка на 03.10.2026. Источник подтверждает характеристики, а не цену.</x:v>
      </x:c>
      <x:c r="O1081" s="11" t="str">
        <x:f>IF(C1081="Опционально","Вне итога",IF(AND(ISNUMBER(F1081),ISNUMBER(H1081),ISNUMBER(I1081),F1081&gt;0,H1081&gt;=0,I1081&gt;=H1081),"Цена учтена","Уточнить цену/количество"))</x:f>
        <x:v>Цена учтена</x:v>
      </x:c>
      <x:c r="P1081" s="10"/>
      <x:c r="Q1081" s="18" t="str">
        <x:v>Бюджетная оценка автора</x:v>
      </x:c>
      <x:c r="R1081" s="18" t="str"/>
    </x:row>
    <x:row r="1082" ht="44" customHeight="1">
      <x:c r="A1082" s="10" t="str">
        <x:v>B6.2</x:v>
      </x:c>
      <x:c r="B1082" s="10" t="str">
        <x:v>B6</x:v>
      </x:c>
      <x:c r="C1082" s="11" t="str">
        <x:v>Помещение</x:v>
      </x:c>
      <x:c r="D1082" s="11" t="str">
        <x:v>Внутренние силовые линии</x:v>
      </x:c>
      <x:c r="E1082" s="11" t="str">
        <x:v>Кабели от щита до ИБП/PDU и оборудования охлаждения</x:v>
      </x:c>
      <x:c r="F1082" s="14" t="n">
        <x:v>15</x:v>
      </x:c>
      <x:c r="G1082" s="3" t="str">
        <x:v>м</x:v>
      </x:c>
      <x:c r="H1082" s="15" t="n">
        <x:v>25</x:v>
      </x:c>
      <x:c r="I1082" s="15" t="n">
        <x:v>70</x:v>
      </x:c>
      <x:c r="J1082" s="16" t="n">
        <x:f>IF(AND(ISNUMBER(F1082),ISNUMBER(H1082)),F1082*H1082,"")</x:f>
        <x:v>375</x:v>
      </x:c>
      <x:c r="K1082" s="16" t="n">
        <x:f>IF(AND(ISNUMBER(F1082),ISNUMBER(I1082)),F1082*I1082,"")</x:f>
        <x:v>1050</x:v>
      </x:c>
      <x:c r="L1082" s="11" t="str">
        <x:v>Купить</x:v>
      </x:c>
      <x:c r="M1082" s="11" t="str">
        <x:v>Исходные длины. Наконечники, разъёмы и крепёж учтены в строке расходников.</x:v>
      </x:c>
      <x:c r="N1082" s="11" t="str">
        <x:v>Бюджетная оценка на 03.10.2026. Источник подтверждает характеристики, а не цену.</x:v>
      </x:c>
      <x:c r="O1082" s="11" t="str">
        <x:f>IF(C1082="Опционально","Вне итога",IF(AND(ISNUMBER(F1082),ISNUMBER(H1082),ISNUMBER(I1082),F1082&gt;0,H1082&gt;=0,I1082&gt;=H1082),"Цена учтена","Уточнить цену/количество"))</x:f>
        <x:v>Цена учтена</x:v>
      </x:c>
      <x:c r="P1082" s="10"/>
      <x:c r="Q1082" s="18" t="str">
        <x:v>Бюджетная оценка автора</x:v>
      </x:c>
      <x:c r="R1082" s="18" t="str"/>
    </x:row>
    <x:row r="1083" ht="61" customHeight="1">
      <x:c r="A1083" s="10" t="str">
        <x:v>B6.2</x:v>
      </x:c>
      <x:c r="B1083" s="10" t="str">
        <x:v>B6</x:v>
      </x:c>
      <x:c r="C1083" s="11" t="str">
        <x:v>Помещение</x:v>
      </x:c>
      <x:c r="D1083" s="11" t="str">
        <x:v>Резерв на увеличение доступной мощности</x:v>
      </x:c>
      <x:c r="E1083" s="11" t="str">
        <x:v>Техническое присоединение/изменение ввода, если существующей мощности не хватает</x:v>
      </x:c>
      <x:c r="F1083" s="14" t="n">
        <x:v>1</x:v>
      </x:c>
      <x:c r="G1083" s="3" t="str">
        <x:v>резерв</x:v>
      </x:c>
      <x:c r="H1083" s="15" t="n">
        <x:v>0</x:v>
      </x:c>
      <x:c r="I1083" s="15" t="n">
        <x:v>20000</x:v>
      </x:c>
      <x:c r="J1083" s="16" t="n">
        <x:f>IF(AND(ISNUMBER(F1083),ISNUMBER(H1083)),F1083*H1083,"")</x:f>
        <x:v>0</x:v>
      </x:c>
      <x:c r="K1083" s="16" t="n">
        <x:f>IF(AND(ISNUMBER(F1083),ISNUMBER(I1083)),F1083*I1083,"")</x:f>
        <x:v>20000</x:v>
      </x:c>
      <x:c r="L1083" s="11" t="str">
        <x:v>Резерв</x:v>
      </x:c>
      <x:c r="M1083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1083" s="11" t="str">
        <x:v>Бюджетная оценка на 03.10.2026. Источник подтверждает характеристики, а не цену.</x:v>
      </x:c>
      <x:c r="O1083" s="11" t="str">
        <x:f>IF(C1083="Опционально","Вне итога",IF(AND(ISNUMBER(F1083),ISNUMBER(H1083),ISNUMBER(I1083),F1083&gt;0,H1083&gt;=0,I1083&gt;=H1083),"Цена учтена","Уточнить цену/количество"))</x:f>
        <x:v>Цена учтена</x:v>
      </x:c>
      <x:c r="P1083" s="10"/>
      <x:c r="Q1083" s="18" t="str">
        <x:v>Бюджетная оценка автора</x:v>
      </x:c>
      <x:c r="R1083" s="18" t="str"/>
    </x:row>
    <x:row r="1084" ht="61" customHeight="1">
      <x:c r="A1084" s="10" t="str">
        <x:v>B6.2</x:v>
      </x:c>
      <x:c r="B1084" s="10" t="str">
        <x:v>B6</x:v>
      </x:c>
      <x:c r="C1084" s="11" t="str">
        <x:v>Помещение</x:v>
      </x:c>
      <x:c r="D1084" s="11" t="str">
        <x:v>Постоянное охлаждение комнаты</x:v>
      </x:c>
      <x:c r="E1084" s="11" t="str">
        <x:v>1 установка(и), суммарно ≥7kW холода. Работа 24/7</x:v>
      </x:c>
      <x:c r="F1084" s="14" t="n">
        <x:v>1</x:v>
      </x:c>
      <x:c r="G1084" s="3" t="str">
        <x:v>шт</x:v>
      </x:c>
      <x:c r="H1084" s="15" t="n">
        <x:v>2450</x:v>
      </x:c>
      <x:c r="I1084" s="15" t="n">
        <x:v>5950</x:v>
      </x:c>
      <x:c r="J1084" s="16" t="n">
        <x:f>IF(AND(ISNUMBER(F1084),ISNUMBER(H1084)),F1084*H1084,"")</x:f>
        <x:v>2450</x:v>
      </x:c>
      <x:c r="K1084" s="16" t="n">
        <x:f>IF(AND(ISNUMBER(F1084),ISNUMBER(I1084)),F1084*I1084,"")</x:f>
        <x:v>5950</x:v>
      </x:c>
      <x:c r="L1084" s="11" t="str">
        <x:v>Купить</x:v>
      </x:c>
      <x:c r="M1084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1084" s="11" t="str">
        <x:v>Бюджетная оценка на 03.10.2026. Источник подтверждает характеристики, а не цену.</x:v>
      </x:c>
      <x:c r="O1084" s="11" t="str">
        <x:f>IF(C1084="Опционально","Вне итога",IF(AND(ISNUMBER(F1084),ISNUMBER(H1084),ISNUMBER(I1084),F1084&gt;0,H1084&gt;=0,I1084&gt;=H1084),"Цена учтена","Уточнить цену/количество"))</x:f>
        <x:v>Цена учтена</x:v>
      </x:c>
      <x:c r="P1084" s="10"/>
      <x:c r="Q1084" s="18" t="str">
        <x:v>Бюджетная оценка автора</x:v>
      </x:c>
      <x:c r="R1084" s="18" t="str"/>
    </x:row>
    <x:row r="1085" ht="44" customHeight="1">
      <x:c r="A1085" s="10" t="str">
        <x:v>B6.2</x:v>
      </x:c>
      <x:c r="B1085" s="10" t="str">
        <x:v>B6</x:v>
      </x:c>
      <x:c r="C1085" s="11" t="str">
        <x:v>Помещение</x:v>
      </x:c>
      <x:c r="D1085" s="11" t="str">
        <x:v>Трассы охлаждения и дренаж</x:v>
      </x:c>
      <x:c r="E1085" s="11" t="str">
        <x:v>Подача/обратка или фреон, теплоизоляция, отвод конденсата, кронштейны</x:v>
      </x:c>
      <x:c r="F1085" s="14" t="n">
        <x:v>20</x:v>
      </x:c>
      <x:c r="G1085" s="3" t="str">
        <x:v>м</x:v>
      </x:c>
      <x:c r="H1085" s="15" t="n">
        <x:v>25</x:v>
      </x:c>
      <x:c r="I1085" s="15" t="n">
        <x:v>65</x:v>
      </x:c>
      <x:c r="J1085" s="16" t="n">
        <x:f>IF(AND(ISNUMBER(F1085),ISNUMBER(H1085)),F1085*H1085,"")</x:f>
        <x:v>500</x:v>
      </x:c>
      <x:c r="K1085" s="16" t="n">
        <x:f>IF(AND(ISNUMBER(F1085),ISNUMBER(I1085)),F1085*I1085,"")</x:f>
        <x:v>1300</x:v>
      </x:c>
      <x:c r="L1085" s="11" t="str">
        <x:v>Купить</x:v>
      </x:c>
      <x:c r="M1085" s="11" t="str">
        <x:v>20 м на установку как исходная длина. Проверить допустимую длину и перепад высот.</x:v>
      </x:c>
      <x:c r="N1085" s="11" t="str">
        <x:v>Бюджетная оценка на 03.10.2026. Источник подтверждает характеристики, а не цену.</x:v>
      </x:c>
      <x:c r="O1085" s="11" t="str">
        <x:f>IF(C1085="Опционально","Вне итога",IF(AND(ISNUMBER(F1085),ISNUMBER(H1085),ISNUMBER(I1085),F1085&gt;0,H1085&gt;=0,I1085&gt;=H1085),"Цена учтена","Уточнить цену/количество"))</x:f>
        <x:v>Цена учтена</x:v>
      </x:c>
      <x:c r="P1085" s="10"/>
      <x:c r="Q1085" s="18" t="str">
        <x:v>Бюджетная оценка автора</x:v>
      </x:c>
      <x:c r="R1085" s="18" t="str"/>
    </x:row>
    <x:row r="1086" ht="44" customHeight="1">
      <x:c r="A1086" s="10" t="str">
        <x:v>B6.2</x:v>
      </x:c>
      <x:c r="B1086" s="10" t="str">
        <x:v>B6</x:v>
      </x:c>
      <x:c r="C1086" s="11" t="str">
        <x:v>Помещение</x:v>
      </x:c>
      <x:c r="D1086" s="11" t="str">
        <x:v>Монтаж и настройка охлаждения</x:v>
      </x:c>
      <x:c r="E1086" s="11" t="str">
        <x:v>Установка наружных блоков, вакуумирование/заправка, настройка 24/7</x:v>
      </x:c>
      <x:c r="F1086" s="14" t="n">
        <x:v>1</x:v>
      </x:c>
      <x:c r="G1086" s="3" t="str">
        <x:v>усл</x:v>
      </x:c>
      <x:c r="H1086" s="15" t="n">
        <x:v>600</x:v>
      </x:c>
      <x:c r="I1086" s="15" t="n">
        <x:v>1800</x:v>
      </x:c>
      <x:c r="J1086" s="16" t="n">
        <x:f>IF(AND(ISNUMBER(F1086),ISNUMBER(H1086)),F1086*H1086,"")</x:f>
        <x:v>600</x:v>
      </x:c>
      <x:c r="K1086" s="16" t="n">
        <x:f>IF(AND(ISNUMBER(F1086),ISNUMBER(I1086)),F1086*I1086,"")</x:f>
        <x:v>1800</x:v>
      </x:c>
      <x:c r="L1086" s="11" t="str">
        <x:v>Купить</x:v>
      </x:c>
      <x:c r="M1086" s="11" t="str"/>
      <x:c r="N1086" s="11" t="str">
        <x:v>Бюджетная оценка на 03.10.2026. Источник подтверждает характеристики, а не цену.</x:v>
      </x:c>
      <x:c r="O1086" s="11" t="str">
        <x:f>IF(C1086="Опционально","Вне итога",IF(AND(ISNUMBER(F1086),ISNUMBER(H1086),ISNUMBER(I1086),F1086&gt;0,H1086&gt;=0,I1086&gt;=H1086),"Цена учтена","Уточнить цену/количество"))</x:f>
        <x:v>Цена учтена</x:v>
      </x:c>
      <x:c r="P1086" s="10"/>
      <x:c r="Q1086" s="18" t="str">
        <x:v>Бюджетная оценка автора</x:v>
      </x:c>
      <x:c r="R1086" s="18" t="str"/>
    </x:row>
    <x:row r="1087" ht="44" customHeight="1">
      <x:c r="A1087" s="10" t="str">
        <x:v>B6.2</x:v>
      </x:c>
      <x:c r="B1087" s="10" t="str">
        <x:v>B6</x:v>
      </x:c>
      <x:c r="C1087" s="11" t="str">
        <x:v>Помещение</x:v>
      </x:c>
      <x:c r="D1087" s="11" t="str">
        <x:v>Вентиляция и уплотнение вводов</x:v>
      </x:c>
      <x:c r="E1087" s="11" t="str">
        <x:v>Регулируемая вентиляция, решётки/фильтры, герметизация проходок</x:v>
      </x:c>
      <x:c r="F1087" s="14" t="n">
        <x:v>1</x:v>
      </x:c>
      <x:c r="G1087" s="3" t="str">
        <x:v>к-т</x:v>
      </x:c>
      <x:c r="H1087" s="15" t="n">
        <x:v>800</x:v>
      </x:c>
      <x:c r="I1087" s="15" t="n">
        <x:v>3500</x:v>
      </x:c>
      <x:c r="J1087" s="16" t="n">
        <x:f>IF(AND(ISNUMBER(F1087),ISNUMBER(H1087)),F1087*H1087,"")</x:f>
        <x:v>800</x:v>
      </x:c>
      <x:c r="K1087" s="16" t="n">
        <x:f>IF(AND(ISNUMBER(F1087),ISNUMBER(I1087)),F1087*I1087,"")</x:f>
        <x:v>3500</x:v>
      </x:c>
      <x:c r="L1087" s="11" t="str">
        <x:v>Купить</x:v>
      </x:c>
      <x:c r="M1087" s="11" t="str">
        <x:v>Кондиционер не обеспечивает приток воздуха сам по себе. Решение согласуется с расчётом охлаждения.</x:v>
      </x:c>
      <x:c r="N1087" s="11" t="str">
        <x:v>Бюджетная оценка на 03.10.2026. Источник подтверждает характеристики, а не цену.</x:v>
      </x:c>
      <x:c r="O1087" s="11" t="str">
        <x:f>IF(C1087="Опционально","Вне итога",IF(AND(ISNUMBER(F1087),ISNUMBER(H1087),ISNUMBER(I1087),F1087&gt;0,H1087&gt;=0,I1087&gt;=H1087),"Цена учтена","Уточнить цену/количество"))</x:f>
        <x:v>Цена учтена</x:v>
      </x:c>
      <x:c r="P1087" s="10"/>
      <x:c r="Q1087" s="18" t="str">
        <x:v>Бюджетная оценка автора</x:v>
      </x:c>
      <x:c r="R1087" s="18" t="str"/>
    </x:row>
    <x:row r="1088" ht="44" customHeight="1">
      <x:c r="A1088" s="10" t="str">
        <x:v>B6.2</x:v>
      </x:c>
      <x:c r="B1088" s="10" t="str">
        <x:v>B6</x:v>
      </x:c>
      <x:c r="C1088" s="11" t="str">
        <x:v>Помещение</x:v>
      </x:c>
      <x:c r="D1088" s="11" t="str">
        <x:v>Пожарная сигнализация</x:v>
      </x:c>
      <x:c r="E1088" s="11" t="str">
        <x:v>Датчик дыма, подключение к существующей системе или автономный комплект</x:v>
      </x:c>
      <x:c r="F1088" s="14" t="n">
        <x:v>1</x:v>
      </x:c>
      <x:c r="G1088" s="3" t="str">
        <x:v>к-т</x:v>
      </x:c>
      <x:c r="H1088" s="15" t="n">
        <x:v>150</x:v>
      </x:c>
      <x:c r="I1088" s="15" t="n">
        <x:v>700</x:v>
      </x:c>
      <x:c r="J1088" s="16" t="n">
        <x:f>IF(AND(ISNUMBER(F1088),ISNUMBER(H1088)),F1088*H1088,"")</x:f>
        <x:v>150</x:v>
      </x:c>
      <x:c r="K1088" s="16" t="n">
        <x:f>IF(AND(ISNUMBER(F1088),ISNUMBER(I1088)),F1088*I1088,"")</x:f>
        <x:v>700</x:v>
      </x:c>
      <x:c r="L1088" s="11" t="str">
        <x:v>Купить</x:v>
      </x:c>
      <x:c r="M1088" s="11" t="str"/>
      <x:c r="N1088" s="11" t="str">
        <x:v>Бюджетная оценка на 03.10.2026. Источник подтверждает характеристики, а не цену.</x:v>
      </x:c>
      <x:c r="O1088" s="11" t="str">
        <x:f>IF(C1088="Опционально","Вне итога",IF(AND(ISNUMBER(F1088),ISNUMBER(H1088),ISNUMBER(I1088),F1088&gt;0,H1088&gt;=0,I1088&gt;=H1088),"Цена учтена","Уточнить цену/количество"))</x:f>
        <x:v>Цена учтена</x:v>
      </x:c>
      <x:c r="P1088" s="10"/>
      <x:c r="Q1088" s="18" t="str">
        <x:v>Бюджетная оценка автора</x:v>
      </x:c>
      <x:c r="R1088" s="18" t="str"/>
    </x:row>
    <x:row r="1089" ht="44" customHeight="1">
      <x:c r="A1089" s="10" t="str">
        <x:v>B6.2</x:v>
      </x:c>
      <x:c r="B1089" s="10" t="str">
        <x:v>B6</x:v>
      </x:c>
      <x:c r="C1089" s="11" t="str">
        <x:v>Помещение</x:v>
      </x:c>
      <x:c r="D1089" s="11" t="str">
        <x:v>Огнетушители и обозначения</x:v>
      </x:c>
      <x:c r="E1089" s="11" t="str">
        <x:v>2 подходящих для электрооборудования огнетушителя, указатели</x:v>
      </x:c>
      <x:c r="F1089" s="14" t="n">
        <x:v>1</x:v>
      </x:c>
      <x:c r="G1089" s="3" t="str">
        <x:v>к-т</x:v>
      </x:c>
      <x:c r="H1089" s="15" t="n">
        <x:v>140</x:v>
      </x:c>
      <x:c r="I1089" s="15" t="n">
        <x:v>400</x:v>
      </x:c>
      <x:c r="J1089" s="16" t="n">
        <x:f>IF(AND(ISNUMBER(F1089),ISNUMBER(H1089)),F1089*H1089,"")</x:f>
        <x:v>140</x:v>
      </x:c>
      <x:c r="K1089" s="16" t="n">
        <x:f>IF(AND(ISNUMBER(F1089),ISNUMBER(I1089)),F1089*I1089,"")</x:f>
        <x:v>400</x:v>
      </x:c>
      <x:c r="L1089" s="11" t="str">
        <x:v>Купить</x:v>
      </x:c>
      <x:c r="M1089" s="11" t="str">
        <x:v>Тип и размещение определяет местный проект помещения.</x:v>
      </x:c>
      <x:c r="N1089" s="11" t="str">
        <x:v>Бюджетная оценка на 03.10.2026. Источник подтверждает характеристики, а не цену.</x:v>
      </x:c>
      <x:c r="O1089" s="11" t="str">
        <x:f>IF(C1089="Опционально","Вне итога",IF(AND(ISNUMBER(F1089),ISNUMBER(H1089),ISNUMBER(I1089),F1089&gt;0,H1089&gt;=0,I1089&gt;=H1089),"Цена учтена","Уточнить цену/количество"))</x:f>
        <x:v>Цена учтена</x:v>
      </x:c>
      <x:c r="P1089" s="10"/>
      <x:c r="Q1089" s="18" t="str">
        <x:v>Бюджетная оценка автора</x:v>
      </x:c>
      <x:c r="R1089" s="18" t="str"/>
    </x:row>
    <x:row r="1090" ht="44" customHeight="1">
      <x:c r="A1090" s="10" t="str">
        <x:v>B6.2</x:v>
      </x:c>
      <x:c r="B1090" s="10" t="str">
        <x:v>B6</x:v>
      </x:c>
      <x:c r="C1090" s="11" t="str">
        <x:v>Помещение</x:v>
      </x:c>
      <x:c r="D1090" s="11" t="str">
        <x:v>Контроль температуры и влажности</x:v>
      </x:c>
      <x:c r="E1090" s="11" t="str">
        <x:v>Сетевой датчик с 2–4 внешними зондами и уведомлением</x:v>
      </x:c>
      <x:c r="F1090" s="14" t="n">
        <x:v>1</x:v>
      </x:c>
      <x:c r="G1090" s="3" t="str">
        <x:v>к-т</x:v>
      </x:c>
      <x:c r="H1090" s="15" t="n">
        <x:v>150</x:v>
      </x:c>
      <x:c r="I1090" s="15" t="n">
        <x:v>600</x:v>
      </x:c>
      <x:c r="J1090" s="16" t="n">
        <x:f>IF(AND(ISNUMBER(F1090),ISNUMBER(H1090)),F1090*H1090,"")</x:f>
        <x:v>150</x:v>
      </x:c>
      <x:c r="K1090" s="16" t="n">
        <x:f>IF(AND(ISNUMBER(F1090),ISNUMBER(I1090)),F1090*I1090,"")</x:f>
        <x:v>600</x:v>
      </x:c>
      <x:c r="L1090" s="11" t="str">
        <x:v>Купить</x:v>
      </x:c>
      <x:c r="M1090" s="11" t="str">
        <x:v>Настроить аварийное завершение работы при перегреве/сбое охлаждения.</x:v>
      </x:c>
      <x:c r="N1090" s="11" t="str">
        <x:v>Бюджетная оценка на 03.10.2026. Источник подтверждает характеристики, а не цену.</x:v>
      </x:c>
      <x:c r="O1090" s="11" t="str">
        <x:f>IF(C1090="Опционально","Вне итога",IF(AND(ISNUMBER(F1090),ISNUMBER(H1090),ISNUMBER(I1090),F1090&gt;0,H1090&gt;=0,I1090&gt;=H1090),"Цена учтена","Уточнить цену/количество"))</x:f>
        <x:v>Цена учтена</x:v>
      </x:c>
      <x:c r="P1090" s="10"/>
      <x:c r="Q1090" s="18" t="str">
        <x:v>Бюджетная оценка автора</x:v>
      </x:c>
      <x:c r="R1090" s="18" t="str"/>
    </x:row>
    <x:row r="1091" ht="44" customHeight="1">
      <x:c r="A1091" s="10" t="str">
        <x:v>B6.2</x:v>
      </x:c>
      <x:c r="B1091" s="10" t="str">
        <x:v>B6</x:v>
      </x:c>
      <x:c r="C1091" s="11" t="str">
        <x:v>Помещение</x:v>
      </x:c>
      <x:c r="D1091" s="11" t="str">
        <x:v>Крепёж и мелкие расходники</x:v>
      </x:c>
      <x:c r="E1091" s="11" t="str">
        <x:v>Наконечники, клеммы, маркировка, стяжки-липучки, вводы, запас кабеля</x:v>
      </x:c>
      <x:c r="F1091" s="14" t="n">
        <x:v>1</x:v>
      </x:c>
      <x:c r="G1091" s="3" t="str">
        <x:v>к-т</x:v>
      </x:c>
      <x:c r="H1091" s="15" t="n">
        <x:v>500</x:v>
      </x:c>
      <x:c r="I1091" s="15" t="n">
        <x:v>1800</x:v>
      </x:c>
      <x:c r="J1091" s="16" t="n">
        <x:f>IF(AND(ISNUMBER(F1091),ISNUMBER(H1091)),F1091*H1091,"")</x:f>
        <x:v>500</x:v>
      </x:c>
      <x:c r="K1091" s="16" t="n">
        <x:f>IF(AND(ISNUMBER(F1091),ISNUMBER(I1091)),F1091*I1091,"")</x:f>
        <x:v>1800</x:v>
      </x:c>
      <x:c r="L1091" s="11" t="str">
        <x:v>Купить</x:v>
      </x:c>
      <x:c r="M1091" s="11" t="str"/>
      <x:c r="N1091" s="11" t="str">
        <x:v>Бюджетная оценка на 03.10.2026. Источник подтверждает характеристики, а не цену.</x:v>
      </x:c>
      <x:c r="O1091" s="11" t="str">
        <x:f>IF(C1091="Опционально","Вне итога",IF(AND(ISNUMBER(F1091),ISNUMBER(H1091),ISNUMBER(I1091),F1091&gt;0,H1091&gt;=0,I1091&gt;=H1091),"Цена учтена","Уточнить цену/количество"))</x:f>
        <x:v>Цена учтена</x:v>
      </x:c>
      <x:c r="P1091" s="10"/>
      <x:c r="Q1091" s="18" t="str">
        <x:v>Бюджетная оценка автора</x:v>
      </x:c>
      <x:c r="R1091" s="18" t="str"/>
    </x:row>
    <x:row r="1092" ht="44" customHeight="1">
      <x:c r="A1092" s="10" t="str">
        <x:v>B6.2</x:v>
      </x:c>
      <x:c r="B1092" s="10" t="str">
        <x:v>B6</x:v>
      </x:c>
      <x:c r="C1092" s="11" t="str">
        <x:v>Помещение</x:v>
      </x:c>
      <x:c r="D1092" s="11" t="str">
        <x:v>Монтаж и измерения электрики</x:v>
      </x:c>
      <x:c r="E1092" s="11" t="str">
        <x:v>Монтаж, проверка защит, заземления и нагрузочный тест</x:v>
      </x:c>
      <x:c r="F1092" s="14" t="n">
        <x:v>1</x:v>
      </x:c>
      <x:c r="G1092" s="3" t="str">
        <x:v>усл</x:v>
      </x:c>
      <x:c r="H1092" s="15" t="n">
        <x:v>2500</x:v>
      </x:c>
      <x:c r="I1092" s="15" t="n">
        <x:v>8000</x:v>
      </x:c>
      <x:c r="J1092" s="16" t="n">
        <x:f>IF(AND(ISNUMBER(F1092),ISNUMBER(H1092)),F1092*H1092,"")</x:f>
        <x:v>2500</x:v>
      </x:c>
      <x:c r="K1092" s="16" t="n">
        <x:f>IF(AND(ISNUMBER(F1092),ISNUMBER(I1092)),F1092*I1092,"")</x:f>
        <x:v>8000</x:v>
      </x:c>
      <x:c r="L1092" s="11" t="str">
        <x:v>Купить</x:v>
      </x:c>
      <x:c r="M1092" s="11" t="str"/>
      <x:c r="N1092" s="11" t="str">
        <x:v>Бюджетная оценка на 03.10.2026. Источник подтверждает характеристики, а не цену.</x:v>
      </x:c>
      <x:c r="O1092" s="11" t="str">
        <x:f>IF(C1092="Опционально","Вне итога",IF(AND(ISNUMBER(F1092),ISNUMBER(H1092),ISNUMBER(I1092),F1092&gt;0,H1092&gt;=0,I1092&gt;=H1092),"Цена учтена","Уточнить цену/количество"))</x:f>
        <x:v>Цена учтена</x:v>
      </x:c>
      <x:c r="P1092" s="10"/>
      <x:c r="Q1092" s="18" t="str">
        <x:v>Бюджетная оценка автора</x:v>
      </x:c>
      <x:c r="R1092" s="18" t="str"/>
    </x:row>
    <x:row r="1093" ht="44" customHeight="1">
      <x:c r="A1093" s="10" t="str">
        <x:v>B6.2</x:v>
      </x:c>
      <x:c r="B1093" s="10" t="str">
        <x:v>B6</x:v>
      </x:c>
      <x:c r="C1093" s="11" t="str">
        <x:v>Помещение</x:v>
      </x:c>
      <x:c r="D1093" s="11" t="str">
        <x:v>Доставка, разгрузка и занос</x:v>
      </x:c>
      <x:c r="E1093" s="11" t="str">
        <x:v>Транспорт, такелаж, страховка перевозки</x:v>
      </x:c>
      <x:c r="F1093" s="14" t="n">
        <x:v>1</x:v>
      </x:c>
      <x:c r="G1093" s="3" t="str">
        <x:v>усл</x:v>
      </x:c>
      <x:c r="H1093" s="15" t="n">
        <x:v>2000</x:v>
      </x:c>
      <x:c r="I1093" s="15" t="n">
        <x:v>10000</x:v>
      </x:c>
      <x:c r="J1093" s="16" t="n">
        <x:f>IF(AND(ISNUMBER(F1093),ISNUMBER(H1093)),F1093*H1093,"")</x:f>
        <x:v>2000</x:v>
      </x:c>
      <x:c r="K1093" s="16" t="n">
        <x:f>IF(AND(ISNUMBER(F1093),ISNUMBER(I1093)),F1093*I1093,"")</x:f>
        <x:v>10000</x:v>
      </x:c>
      <x:c r="L1093" s="11" t="str">
        <x:v>Купить</x:v>
      </x:c>
      <x:c r="M1093" s="11" t="str">
        <x:v>Без импортной пошлины/НДС. Для тяжёлых серверов проверить маршрут заноса заранее.</x:v>
      </x:c>
      <x:c r="N1093" s="11" t="str">
        <x:v>Бюджетная оценка на 03.10.2026. Источник подтверждает характеристики, а не цену.</x:v>
      </x:c>
      <x:c r="O1093" s="11" t="str">
        <x:f>IF(C1093="Опционально","Вне итога",IF(AND(ISNUMBER(F1093),ISNUMBER(H1093),ISNUMBER(I1093),F1093&gt;0,H1093&gt;=0,I1093&gt;=H1093),"Цена учтена","Уточнить цену/количество"))</x:f>
        <x:v>Цена учтена</x:v>
      </x:c>
      <x:c r="P1093" s="10"/>
      <x:c r="Q1093" s="18" t="str">
        <x:v>Бюджетная оценка автора</x:v>
      </x:c>
      <x:c r="R1093" s="18" t="str"/>
    </x:row>
    <x:row r="1094" ht="44" customHeight="1">
      <x:c r="A1094" s="10" t="str">
        <x:v>B6.2</x:v>
      </x:c>
      <x:c r="B1094" s="10" t="str">
        <x:v>B6</x:v>
      </x:c>
      <x:c r="C1094" s="11" t="str">
        <x:v>Опционально</x:v>
      </x:c>
      <x:c r="D1094" s="11" t="str">
        <x:v>Резервная система охлаждения</x:v>
      </x:c>
      <x:c r="E1094" s="11" t="str">
        <x:v>N+1 с автоматическим переключением, расчёт отдельно</x:v>
      </x:c>
      <x:c r="F1094" s="14" t="n">
        <x:v>1</x:v>
      </x:c>
      <x:c r="G1094" s="3" t="str">
        <x:v>к-т</x:v>
      </x:c>
      <x:c r="H1094" s="15"/>
      <x:c r="I1094" s="15"/>
      <x:c r="J1094" s="16" t="str">
        <x:f>IF(AND(ISNUMBER(F1094),ISNUMBER(H1094)),F1094*H1094,"")</x:f>
      </x:c>
      <x:c r="K1094" s="16" t="str">
        <x:f>IF(AND(ISNUMBER(F1094),ISNUMBER(I1094)),F1094*I1094,"")</x:f>
      </x:c>
      <x:c r="L1094" s="11" t="str">
        <x:v>По проекту</x:v>
      </x:c>
      <x:c r="M1094" s="11" t="str">
        <x:v>Нужна для непрерывной работы при отказе охлаждения. В базовом бюджете система останавливается безопасно.</x:v>
      </x:c>
      <x:c r="N1094" s="11" t="str">
        <x:v>Без цены. Требуется отдельное предложение.</x:v>
      </x:c>
      <x:c r="O1094" s="11" t="str">
        <x:f>IF(C1094="Опционально","Вне итога",IF(AND(ISNUMBER(F1094),ISNUMBER(H1094),ISNUMBER(I1094),F1094&gt;0,H1094&gt;=0,I1094&gt;=H1094),"Цена учтена","Уточнить цену/количество"))</x:f>
        <x:v>Вне итога</x:v>
      </x:c>
      <x:c r="P1094" s="10"/>
      <x:c r="Q1094" s="18" t="str">
        <x:v>Бюджетная оценка автора</x:v>
      </x:c>
      <x:c r="R1094" s="18" t="str"/>
    </x:row>
    <x:row r="1095" ht="44" customHeight="1">
      <x:c r="A1095" s="10" t="str">
        <x:v>B6.2</x:v>
      </x:c>
      <x:c r="B1095" s="10" t="str">
        <x:v>B6</x:v>
      </x:c>
      <x:c r="C1095" s="11" t="str">
        <x:v>Опционально</x:v>
      </x:c>
      <x:c r="D1095" s="11" t="str">
        <x:v>Генератор и переключение ввода</x:v>
      </x:c>
      <x:c r="E1095" s="11" t="str">
        <x:v>Для длительных отключений, размер по проекту</x:v>
      </x:c>
      <x:c r="F1095" s="14" t="n">
        <x:v>1</x:v>
      </x:c>
      <x:c r="G1095" s="3" t="str">
        <x:v>к-т</x:v>
      </x:c>
      <x:c r="H1095" s="15"/>
      <x:c r="I1095" s="15"/>
      <x:c r="J1095" s="16" t="str">
        <x:f>IF(AND(ISNUMBER(F1095),ISNUMBER(H1095)),F1095*H1095,"")</x:f>
      </x:c>
      <x:c r="K1095" s="16" t="str">
        <x:f>IF(AND(ISNUMBER(F1095),ISNUMBER(I1095)),F1095*I1095,"")</x:f>
      </x:c>
      <x:c r="L1095" s="11" t="str">
        <x:v>По проекту</x:v>
      </x:c>
      <x:c r="M1095" s="11" t="str">
        <x:v>Не включён в базовую сумму. ИБП рассчитан на короткую автономность и завершение работы.</x:v>
      </x:c>
      <x:c r="N1095" s="11" t="str">
        <x:v>Без цены. Требуется отдельное предложение.</x:v>
      </x:c>
      <x:c r="O1095" s="11" t="str">
        <x:f>IF(C1095="Опционально","Вне итога",IF(AND(ISNUMBER(F1095),ISNUMBER(H1095),ISNUMBER(I1095),F1095&gt;0,H1095&gt;=0,I1095&gt;=H1095),"Цена учтена","Уточнить цену/количество"))</x:f>
        <x:v>Вне итога</x:v>
      </x:c>
      <x:c r="P1095" s="10"/>
      <x:c r="Q1095" s="18" t="str">
        <x:v>Бюджетная оценка автора</x:v>
      </x:c>
      <x:c r="R1095" s="18" t="str"/>
    </x:row>
    <x:row r="1096" ht="61" customHeight="1">
      <x:c r="A1096" s="10" t="str">
        <x:v>B6.2</x:v>
      </x:c>
      <x:c r="B1096" s="10" t="str">
        <x:v>B6</x:v>
      </x:c>
      <x:c r="C1096" s="11" t="str">
        <x:v>Запуск</x:v>
      </x:c>
      <x:c r="D1096" s="11" t="str">
        <x:v>Системное ПО</x:v>
      </x:c>
      <x:c r="E1096" s="11" t="str">
        <x:v>Ubuntu, NVIDIA драйверы, CUDA, NCCL, SGLang/vLLM</x:v>
      </x:c>
      <x:c r="F1096" s="14" t="n">
        <x:v>1</x:v>
      </x:c>
      <x:c r="G1096" s="3" t="str">
        <x:v>к-т</x:v>
      </x:c>
      <x:c r="H1096" s="15" t="n">
        <x:v>0</x:v>
      </x:c>
      <x:c r="I1096" s="15" t="n">
        <x:v>0</x:v>
      </x:c>
      <x:c r="J1096" s="16" t="n">
        <x:f>IF(AND(ISNUMBER(F1096),ISNUMBER(H1096)),F1096*H1096,"")</x:f>
        <x:v>0</x:v>
      </x:c>
      <x:c r="K1096" s="16" t="n">
        <x:f>IF(AND(ISNUMBER(F1096),ISNUMBER(I1096)),F1096*I1096,"")</x:f>
        <x:v>0</x:v>
      </x:c>
      <x:c r="L1096" s="11" t="str">
        <x:v>Без оплаты лицензии</x:v>
      </x:c>
      <x:c r="M1096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1096" s="11" t="str">
        <x:v>Бюджетная оценка на 03.10.2026. Источник подтверждает характеристики, а не цену.</x:v>
      </x:c>
      <x:c r="O1096" s="11" t="str">
        <x:f>IF(C1096="Опционально","Вне итога",IF(AND(ISNUMBER(F1096),ISNUMBER(H1096),ISNUMBER(I1096),F1096&gt;0,H1096&gt;=0,I1096&gt;=H1096),"Цена учтена","Уточнить цену/количество"))</x:f>
        <x:v>Цена учтена</x:v>
      </x:c>
      <x:c r="P1096" s="10"/>
      <x:c r="Q1096" s="18" t="str">
        <x:v>Moonshot: Kimi K3, модель</x:v>
      </x:c>
      <x:c r="R1096" s="18" t="str">
        <x:v>https://huggingface.co/moonshotai/Kimi-K3</x:v>
      </x:c>
    </x:row>
    <x:row r="1097" ht="44" customHeight="1">
      <x:c r="A1097" s="10" t="str">
        <x:v>B6.2</x:v>
      </x:c>
      <x:c r="B1097" s="10" t="str">
        <x:v>B6</x:v>
      </x:c>
      <x:c r="C1097" s="11" t="str">
        <x:v>Запуск</x:v>
      </x:c>
      <x:c r="D1097" s="11" t="str">
        <x:v>Установка и настройка оборудования</x:v>
      </x:c>
      <x:c r="E1097" s="11" t="str">
        <x:v>Обновление firmware, ОС, драйверов, сеть, диски и мониторинг</x:v>
      </x:c>
      <x:c r="F1097" s="14" t="n">
        <x:v>1</x:v>
      </x:c>
      <x:c r="G1097" s="3" t="str">
        <x:v>усл</x:v>
      </x:c>
      <x:c r="H1097" s="15" t="n">
        <x:v>3000</x:v>
      </x:c>
      <x:c r="I1097" s="15" t="n">
        <x:v>12000</x:v>
      </x:c>
      <x:c r="J1097" s="16" t="n">
        <x:f>IF(AND(ISNUMBER(F1097),ISNUMBER(H1097)),F1097*H1097,"")</x:f>
        <x:v>3000</x:v>
      </x:c>
      <x:c r="K1097" s="16" t="n">
        <x:f>IF(AND(ISNUMBER(F1097),ISNUMBER(I1097)),F1097*I1097,"")</x:f>
        <x:v>12000</x:v>
      </x:c>
      <x:c r="L1097" s="11" t="str">
        <x:v>Купить</x:v>
      </x:c>
      <x:c r="M1097" s="11" t="str">
        <x:v>Фиксированная работа при покупке, без помесячного обслуживания.</x:v>
      </x:c>
      <x:c r="N1097" s="11" t="str">
        <x:v>Бюджетная оценка на 03.10.2026. Источник подтверждает характеристики, а не цену.</x:v>
      </x:c>
      <x:c r="O1097" s="11" t="str">
        <x:f>IF(C1097="Опционально","Вне итога",IF(AND(ISNUMBER(F1097),ISNUMBER(H1097),ISNUMBER(I1097),F1097&gt;0,H1097&gt;=0,I1097&gt;=H1097),"Цена учтена","Уточнить цену/количество"))</x:f>
        <x:v>Цена учтена</x:v>
      </x:c>
      <x:c r="P1097" s="10"/>
      <x:c r="Q1097" s="18" t="str">
        <x:v>Бюджетная оценка автора</x:v>
      </x:c>
      <x:c r="R1097" s="18" t="str"/>
    </x:row>
    <x:row r="1098" ht="44" customHeight="1">
      <x:c r="A1098" s="10" t="str">
        <x:v>B6.2</x:v>
      </x:c>
      <x:c r="B1098" s="10" t="str">
        <x:v>B6</x:v>
      </x:c>
      <x:c r="C1098" s="11" t="str">
        <x:v>Запуск</x:v>
      </x:c>
      <x:c r="D1098" s="11" t="str">
        <x:v>Загрузка и проверка модели</x:v>
      </x:c>
      <x:c r="E1098" s="11" t="str">
        <x:v>Загрузка на локальные SSD, проверка файлов, подбор контекста, нагрузочный тест</x:v>
      </x:c>
      <x:c r="F1098" s="14" t="n">
        <x:v>1</x:v>
      </x:c>
      <x:c r="G1098" s="3" t="str">
        <x:v>усл</x:v>
      </x:c>
      <x:c r="H1098" s="15" t="n">
        <x:v>3000</x:v>
      </x:c>
      <x:c r="I1098" s="15" t="n">
        <x:v>12000</x:v>
      </x:c>
      <x:c r="J1098" s="16" t="n">
        <x:f>IF(AND(ISNUMBER(F1098),ISNUMBER(H1098)),F1098*H1098,"")</x:f>
        <x:v>3000</x:v>
      </x:c>
      <x:c r="K1098" s="16" t="n">
        <x:f>IF(AND(ISNUMBER(F1098),ISNUMBER(I1098)),F1098*I1098,"")</x:f>
        <x:v>12000</x:v>
      </x:c>
      <x:c r="L1098" s="11" t="str">
        <x:v>Купить</x:v>
      </x:c>
      <x:c r="M1098" s="11" t="str">
        <x:v>Проверить память, время первого ответа, токены/с, качество и восстановление после перезагрузки.</x:v>
      </x:c>
      <x:c r="N1098" s="11" t="str">
        <x:v>Бюджетная оценка на 03.10.2026. Источник подтверждает характеристики, а не цену.</x:v>
      </x:c>
      <x:c r="O1098" s="11" t="str">
        <x:f>IF(C1098="Опционально","Вне итога",IF(AND(ISNUMBER(F1098),ISNUMBER(H1098),ISNUMBER(I1098),F1098&gt;0,H1098&gt;=0,I1098&gt;=H1098),"Цена учтена","Уточнить цену/количество"))</x:f>
        <x:v>Цена учтена</x:v>
      </x:c>
      <x:c r="P1098" s="10"/>
      <x:c r="Q1098" s="18" t="str">
        <x:v>Бюджетная оценка автора</x:v>
      </x:c>
      <x:c r="R1098" s="18" t="str"/>
    </x:row>
    <x:row r="1099" ht="44" customHeight="1">
      <x:c r="A1099" s="10" t="str">
        <x:v>B6.2</x:v>
      </x:c>
      <x:c r="B1099" s="10" t="str">
        <x:v>B6</x:v>
      </x:c>
      <x:c r="C1099" s="11" t="str">
        <x:v>Запуск</x:v>
      </x:c>
      <x:c r="D1099" s="11" t="str">
        <x:v>Резервное копирование и документация</x:v>
      </x:c>
      <x:c r="E1099" s="11" t="str">
        <x:v>Настроить копии, аварийное завершение и восстановление. Передать инструкцию</x:v>
      </x:c>
      <x:c r="F1099" s="14" t="n">
        <x:v>1</x:v>
      </x:c>
      <x:c r="G1099" s="3" t="str">
        <x:v>усл</x:v>
      </x:c>
      <x:c r="H1099" s="15" t="n">
        <x:v>1500</x:v>
      </x:c>
      <x:c r="I1099" s="15" t="n">
        <x:v>6000</x:v>
      </x:c>
      <x:c r="J1099" s="16" t="n">
        <x:f>IF(AND(ISNUMBER(F1099),ISNUMBER(H1099)),F1099*H1099,"")</x:f>
        <x:v>1500</x:v>
      </x:c>
      <x:c r="K1099" s="16" t="n">
        <x:f>IF(AND(ISNUMBER(F1099),ISNUMBER(I1099)),F1099*I1099,"")</x:f>
        <x:v>6000</x:v>
      </x:c>
      <x:c r="L1099" s="11" t="str">
        <x:v>Купить</x:v>
      </x:c>
      <x:c r="M1099" s="11" t="str"/>
      <x:c r="N1099" s="11" t="str">
        <x:v>Бюджетная оценка на 03.10.2026. Источник подтверждает характеристики, а не цену.</x:v>
      </x:c>
      <x:c r="O1099" s="11" t="str">
        <x:f>IF(C1099="Опционально","Вне итога",IF(AND(ISNUMBER(F1099),ISNUMBER(H1099),ISNUMBER(I1099),F1099&gt;0,H1099&gt;=0,I1099&gt;=H1099),"Цена учтена","Уточнить цену/количество"))</x:f>
        <x:v>Цена учтена</x:v>
      </x:c>
      <x:c r="P1099" s="10"/>
      <x:c r="Q1099" s="18" t="str">
        <x:v>Бюджетная оценка автора</x:v>
      </x:c>
      <x:c r="R1099" s="18" t="str"/>
    </x:row>
    <x:row r="1100" ht="44" customHeight="1">
      <x:c r="A1100" s="10" t="str">
        <x:v>B7.1</x:v>
      </x:c>
      <x:c r="B1100" s="10" t="str">
        <x:v>B7</x:v>
      </x:c>
      <x:c r="C1100" s="11" t="str">
        <x:v>Оборудование</x:v>
      </x:c>
      <x:c r="D1100" s="11" t="str">
        <x:v>Основа каждого GPU-сервера</x:v>
      </x:c>
      <x:c r="E1100" s="11" t="str">
        <x:v>Supermicro AS-5126GS-TNRT2, без GPU, CPU, RAM и SSD, OEM barebone</x:v>
      </x:c>
      <x:c r="F1100" s="14" t="n">
        <x:v>3</x:v>
      </x:c>
      <x:c r="G1100" s="3" t="str">
        <x:v>шт</x:v>
      </x:c>
      <x:c r="H1100" s="15" t="n">
        <x:v>14000</x:v>
      </x:c>
      <x:c r="I1100" s="15" t="n">
        <x:v>24000</x:v>
      </x:c>
      <x:c r="J1100" s="16" t="n">
        <x:f>IF(AND(ISNUMBER(F1100),ISNUMBER(H1100)),F1100*H1100,"")</x:f>
        <x:v>42000</x:v>
      </x:c>
      <x:c r="K1100" s="16" t="n">
        <x:f>IF(AND(ISNUMBER(F1100),ISNUMBER(I1100)),F1100*I1100,"")</x:f>
        <x:v>72000</x:v>
      </x:c>
      <x:c r="L1100" s="11" t="str">
        <x:v>Купить</x:v>
      </x:c>
      <x:c r="M1100" s="11" t="str">
        <x:v>Цена шасси и системных плат с PSU/вентиляторами/рельсами. Точную границу комплектации письменно подтвердить поставщиком.</x:v>
      </x:c>
      <x:c r="N1100" s="11" t="str">
        <x:v>Бюджетная оценка на 03.10.2026. Источник подтверждает характеристики, а не цену.</x:v>
      </x:c>
      <x:c r="O1100" s="11" t="str">
        <x:f>IF(C1100="Опционально","Вне итога",IF(AND(ISNUMBER(F1100),ISNUMBER(H1100),ISNUMBER(I1100),F1100&gt;0,H1100&gt;=0,I1100&gt;=H1100),"Цена учтена","Уточнить цену/количество"))</x:f>
        <x:v>Цена учтена</x:v>
      </x:c>
      <x:c r="P1100" s="10"/>
      <x:c r="Q1100" s="18" t="str">
        <x:v>Supermicro: AS-5126GS-TNRT2</x:v>
      </x:c>
      <x:c r="R1100" s="18" t="str">
        <x:v>https://www.supermicro.com/en/products/system/gpu/5u/as-5126gs-tnrt2</x:v>
      </x:c>
    </x:row>
    <x:row r="1101" ht="44" customHeight="1">
      <x:c r="A1101" s="10" t="str">
        <x:v>B7.1</x:v>
      </x:c>
      <x:c r="B1101" s="10" t="str">
        <x:v>B7</x:v>
      </x:c>
      <x:c r="C1101" s="11" t="str">
        <x:v>Оборудование</x:v>
      </x:c>
      <x:c r="D1101" s="11" t="str">
        <x:v>Ускорители</x:v>
      </x:c>
      <x:c r="E1101" s="11" t="str">
        <x:v>RTX PRO 6000 Blackwell Server Edition, 96GB, пассивная, 600W</x:v>
      </x:c>
      <x:c r="F1101" s="14" t="n">
        <x:v>20</x:v>
      </x:c>
      <x:c r="G1101" s="3" t="str">
        <x:v>шт</x:v>
      </x:c>
      <x:c r="H1101" s="15" t="n">
        <x:v>10000</x:v>
      </x:c>
      <x:c r="I1101" s="15" t="n">
        <x:v>16000</x:v>
      </x:c>
      <x:c r="J1101" s="16" t="n">
        <x:f>IF(AND(ISNUMBER(F1101),ISNUMBER(H1101)),F1101*H1101,"")</x:f>
        <x:v>200000</x:v>
      </x:c>
      <x:c r="K1101" s="16" t="n">
        <x:f>IF(AND(ISNUMBER(F1101),ISNUMBER(I1101)),F1101*I1101,"")</x:f>
        <x:v>320000</x:v>
      </x:c>
      <x:c r="L1101" s="11" t="str">
        <x:v>Купить</x:v>
      </x:c>
      <x:c r="M1101" s="11" t="str">
        <x:v>Распределение по узлам: 8 + 8 + 4. Не заменять активной Workstation-картой без OEM QVL.</x:v>
      </x:c>
      <x:c r="N1101" s="11" t="str">
        <x:v>Бюджетная оценка на 03.10.2026. Источник подтверждает характеристики, а не цену.</x:v>
      </x:c>
      <x:c r="O1101" s="11" t="str">
        <x:f>IF(C1101="Опционально","Вне итога",IF(AND(ISNUMBER(F1101),ISNUMBER(H1101),ISNUMBER(I1101),F1101&gt;0,H1101&gt;=0,I1101&gt;=H1101),"Цена учтена","Уточнить цену/количество"))</x:f>
        <x:v>Цена учтена</x:v>
      </x:c>
      <x:c r="P1101" s="10"/>
      <x:c r="Q1101" s="18" t="str">
        <x:v>NVIDIA: RTX PRO 6000 Server</x:v>
      </x:c>
      <x:c r="R1101" s="18" t="str">
        <x:v>https://www.nvidia.com/en-us/data-center/rtx-pro-6000-blackwell-server-edition/</x:v>
      </x:c>
    </x:row>
    <x:row r="1102" ht="44" customHeight="1">
      <x:c r="A1102" s="10" t="str">
        <x:v>B7.1</x:v>
      </x:c>
      <x:c r="B1102" s="10" t="str">
        <x:v>B7</x:v>
      </x:c>
      <x:c r="C1102" s="11" t="str">
        <x:v>Оборудование</x:v>
      </x:c>
      <x:c r="D1102" s="11" t="str">
        <x:v>CPU</x:v>
      </x:c>
      <x:c r="E1102" s="11" t="str">
        <x:v>AMD EPYC 9005, ≥64 ядер, точный SKU по QVL</x:v>
      </x:c>
      <x:c r="F1102" s="14" t="n">
        <x:v>6</x:v>
      </x:c>
      <x:c r="G1102" s="3" t="str">
        <x:v>шт</x:v>
      </x:c>
      <x:c r="H1102" s="15" t="n">
        <x:v>4000</x:v>
      </x:c>
      <x:c r="I1102" s="15" t="n">
        <x:v>8500</x:v>
      </x:c>
      <x:c r="J1102" s="16" t="n">
        <x:f>IF(AND(ISNUMBER(F1102),ISNUMBER(H1102)),F1102*H1102,"")</x:f>
        <x:v>24000</x:v>
      </x:c>
      <x:c r="K1102" s="16" t="n">
        <x:f>IF(AND(ISNUMBER(F1102),ISNUMBER(I1102)),F1102*I1102,"")</x:f>
        <x:v>51000</x:v>
      </x:c>
      <x:c r="L1102" s="11" t="str">
        <x:v>Купить</x:v>
      </x:c>
      <x:c r="M1102" s="11" t="str"/>
      <x:c r="N1102" s="11" t="str">
        <x:v>Бюджетная оценка на 03.10.2026. Источник подтверждает характеристики, а не цену.</x:v>
      </x:c>
      <x:c r="O1102" s="11" t="str">
        <x:f>IF(C1102="Опционально","Вне итога",IF(AND(ISNUMBER(F1102),ISNUMBER(H1102),ISNUMBER(I1102),F1102&gt;0,H1102&gt;=0,I1102&gt;=H1102),"Цена учтена","Уточнить цену/количество"))</x:f>
        <x:v>Цена учтена</x:v>
      </x:c>
      <x:c r="P1102" s="10"/>
      <x:c r="Q1102" s="18" t="str">
        <x:v>Бюджетная оценка автора</x:v>
      </x:c>
      <x:c r="R1102" s="18" t="str"/>
    </x:row>
    <x:row r="1103" ht="44" customHeight="1">
      <x:c r="A1103" s="10" t="str">
        <x:v>B7.1</x:v>
      </x:c>
      <x:c r="B1103" s="10" t="str">
        <x:v>B7</x:v>
      </x:c>
      <x:c r="C1103" s="11" t="str">
        <x:v>Оборудование</x:v>
      </x:c>
      <x:c r="D1103" s="11" t="str">
        <x:v>RAM</x:v>
      </x:c>
      <x:c r="E1103" s="11" t="str">
        <x:v>24×64GB ECC RDIMM DDR5 на узел, все 24 канала CPU</x:v>
      </x:c>
      <x:c r="F1103" s="14" t="n">
        <x:v>72</x:v>
      </x:c>
      <x:c r="G1103" s="3" t="str">
        <x:v>шт</x:v>
      </x:c>
      <x:c r="H1103" s="15" t="n">
        <x:v>500</x:v>
      </x:c>
      <x:c r="I1103" s="15" t="n">
        <x:v>950</x:v>
      </x:c>
      <x:c r="J1103" s="16" t="n">
        <x:f>IF(AND(ISNUMBER(F1103),ISNUMBER(H1103)),F1103*H1103,"")</x:f>
        <x:v>36000</x:v>
      </x:c>
      <x:c r="K1103" s="16" t="n">
        <x:f>IF(AND(ISNUMBER(F1103),ISNUMBER(I1103)),F1103*I1103,"")</x:f>
        <x:v>68400</x:v>
      </x:c>
      <x:c r="L1103" s="11" t="str">
        <x:v>Купить</x:v>
      </x:c>
      <x:c r="M1103" s="11" t="str"/>
      <x:c r="N1103" s="11" t="str">
        <x:v>Бюджетная оценка на 03.10.2026. Источник подтверждает характеристики, а не цену.</x:v>
      </x:c>
      <x:c r="O1103" s="11" t="str">
        <x:f>IF(C1103="Опционально","Вне итога",IF(AND(ISNUMBER(F1103),ISNUMBER(H1103),ISNUMBER(I1103),F1103&gt;0,H1103&gt;=0,I1103&gt;=H1103),"Цена учтена","Уточнить цену/количество"))</x:f>
        <x:v>Цена учтена</x:v>
      </x:c>
      <x:c r="P1103" s="10"/>
      <x:c r="Q1103" s="18" t="str">
        <x:v>Бюджетная оценка автора</x:v>
      </x:c>
      <x:c r="R1103" s="18" t="str"/>
    </x:row>
    <x:row r="1104" ht="44" customHeight="1">
      <x:c r="A1104" s="10" t="str">
        <x:v>B7.1</x:v>
      </x:c>
      <x:c r="B1104" s="10" t="str">
        <x:v>B7</x:v>
      </x:c>
      <x:c r="C1104" s="11" t="str">
        <x:v>Оборудование</x:v>
      </x:c>
      <x:c r="D1104" s="11" t="str">
        <x:v>SSD загрузки</x:v>
      </x:c>
      <x:c r="E1104" s="11" t="str">
        <x:v>2×1.92TB enterprise NVMe на узел</x:v>
      </x:c>
      <x:c r="F1104" s="14" t="n">
        <x:v>6</x:v>
      </x:c>
      <x:c r="G1104" s="3" t="str">
        <x:v>шт</x:v>
      </x:c>
      <x:c r="H1104" s="15" t="n">
        <x:v>220</x:v>
      </x:c>
      <x:c r="I1104" s="15" t="n">
        <x:v>450</x:v>
      </x:c>
      <x:c r="J1104" s="16" t="n">
        <x:f>IF(AND(ISNUMBER(F1104),ISNUMBER(H1104)),F1104*H1104,"")</x:f>
        <x:v>1320</x:v>
      </x:c>
      <x:c r="K1104" s="16" t="n">
        <x:f>IF(AND(ISNUMBER(F1104),ISNUMBER(I1104)),F1104*I1104,"")</x:f>
        <x:v>2700</x:v>
      </x:c>
      <x:c r="L1104" s="11" t="str">
        <x:v>Купить</x:v>
      </x:c>
      <x:c r="M1104" s="11" t="str"/>
      <x:c r="N1104" s="11" t="str">
        <x:v>Бюджетная оценка на 03.10.2026. Источник подтверждает характеристики, а не цену.</x:v>
      </x:c>
      <x:c r="O1104" s="11" t="str">
        <x:f>IF(C1104="Опционально","Вне итога",IF(AND(ISNUMBER(F1104),ISNUMBER(H1104),ISNUMBER(I1104),F1104&gt;0,H1104&gt;=0,I1104&gt;=H1104),"Цена учтена","Уточнить цену/количество"))</x:f>
        <x:v>Цена учтена</x:v>
      </x:c>
      <x:c r="P1104" s="10"/>
      <x:c r="Q1104" s="18" t="str">
        <x:v>Бюджетная оценка автора</x:v>
      </x:c>
      <x:c r="R1104" s="18" t="str"/>
    </x:row>
    <x:row r="1105" ht="44" customHeight="1">
      <x:c r="A1105" s="10" t="str">
        <x:v>B7.1</x:v>
      </x:c>
      <x:c r="B1105" s="10" t="str">
        <x:v>B7</x:v>
      </x:c>
      <x:c r="C1105" s="11" t="str">
        <x:v>Оборудование</x:v>
      </x:c>
      <x:c r="D1105" s="11" t="str">
        <x:v>SSD данных</x:v>
      </x:c>
      <x:c r="E1105" s="11" t="str">
        <x:v>4×7.68TB enterprise NVMe на узел</x:v>
      </x:c>
      <x:c r="F1105" s="14" t="n">
        <x:v>12</x:v>
      </x:c>
      <x:c r="G1105" s="3" t="str">
        <x:v>шт</x:v>
      </x:c>
      <x:c r="H1105" s="15" t="n">
        <x:v>650</x:v>
      </x:c>
      <x:c r="I1105" s="15" t="n">
        <x:v>1200</x:v>
      </x:c>
      <x:c r="J1105" s="16" t="n">
        <x:f>IF(AND(ISNUMBER(F1105),ISNUMBER(H1105)),F1105*H1105,"")</x:f>
        <x:v>7800</x:v>
      </x:c>
      <x:c r="K1105" s="16" t="n">
        <x:f>IF(AND(ISNUMBER(F1105),ISNUMBER(I1105)),F1105*I1105,"")</x:f>
        <x:v>14400</x:v>
      </x:c>
      <x:c r="L1105" s="11" t="str">
        <x:v>Купить</x:v>
      </x:c>
      <x:c r="M1105" s="11" t="str"/>
      <x:c r="N1105" s="11" t="str">
        <x:v>Бюджетная оценка на 03.10.2026. Источник подтверждает характеристики, а не цену.</x:v>
      </x:c>
      <x:c r="O1105" s="11" t="str">
        <x:f>IF(C1105="Опционально","Вне итога",IF(AND(ISNUMBER(F1105),ISNUMBER(H1105),ISNUMBER(I1105),F1105&gt;0,H1105&gt;=0,I1105&gt;=H1105),"Цена учтена","Уточнить цену/количество"))</x:f>
        <x:v>Цена учтена</x:v>
      </x:c>
      <x:c r="P1105" s="10"/>
      <x:c r="Q1105" s="18" t="str">
        <x:v>Бюджетная оценка автора</x:v>
      </x:c>
      <x:c r="R1105" s="18" t="str"/>
    </x:row>
    <x:row r="1106" ht="44" customHeight="1">
      <x:c r="A1106" s="10" t="str">
        <x:v>B7.1</x:v>
      </x:c>
      <x:c r="B1106" s="10" t="str">
        <x:v>B7</x:v>
      </x:c>
      <x:c r="C1106" s="11" t="str">
        <x:v>Оборудование</x:v>
      </x:c>
      <x:c r="D1106" s="11" t="str">
        <x:v>Блоки питания и вентиляторы</x:v>
      </x:c>
      <x:c r="E1106" s="11" t="str">
        <x:v>6×2700W PSU, охлаждение по OEM, на узел</x:v>
      </x:c>
      <x:c r="F1106" s="14" t="n">
        <x:v>3</x:v>
      </x:c>
      <x:c r="G1106" s="3" t="str">
        <x:v>к-т</x:v>
      </x:c>
      <x:c r="H1106" s="21" t="n">
        <x:v>0</x:v>
      </x:c>
      <x:c r="I1106" s="21" t="n">
        <x:v>0</x:v>
      </x:c>
      <x:c r="J1106" s="16" t="n">
        <x:f>IF(AND(ISNUMBER(F1106),ISNUMBER(H1106)),F1106*H1106,"")</x:f>
        <x:v>0</x:v>
      </x:c>
      <x:c r="K1106" s="16" t="n">
        <x:f>IF(AND(ISNUMBER(F1106),ISNUMBER(I1106)),F1106*I1106,"")</x:f>
        <x:v>0</x:v>
      </x:c>
      <x:c r="L1106" s="11" t="str">
        <x:v>В комплекте</x:v>
      </x:c>
      <x:c r="M1106" s="11" t="str"/>
      <x:c r="N1106" s="11" t="str">
        <x:v>Включено в цену основного комплекта. Доплата $0.</x:v>
      </x:c>
      <x:c r="O1106" s="11" t="str">
        <x:f>IF(C1106="Опционально","Вне итога",IF(AND(ISNUMBER(F1106),ISNUMBER(H1106),ISNUMBER(I1106),F1106&gt;0,H1106&gt;=0,I1106&gt;=H1106),"Цена учтена","Уточнить цену/количество"))</x:f>
        <x:v>Цена учтена</x:v>
      </x:c>
      <x:c r="P1106" s="10"/>
      <x:c r="Q1106" s="18" t="str">
        <x:v>Supermicro: AS-5126GS-TNRT2</x:v>
      </x:c>
      <x:c r="R1106" s="18" t="str">
        <x:v>https://www.supermicro.com/en/products/system/gpu/5u/as-5126gs-tnrt2</x:v>
      </x:c>
    </x:row>
    <x:row r="1107" ht="44" customHeight="1">
      <x:c r="A1107" s="10" t="str">
        <x:v>B7.1</x:v>
      </x:c>
      <x:c r="B1107" s="10" t="str">
        <x:v>B7</x:v>
      </x:c>
      <x:c r="C1107" s="11" t="str">
        <x:v>Оборудование</x:v>
      </x:c>
      <x:c r="D1107" s="11" t="str">
        <x:v>Кулеры CPU и внутренние кабели</x:v>
      </x:c>
      <x:c r="E1107" s="11" t="str">
        <x:v>2 кулера на узел, PCIe/PLX-платы, backplane, питание GPU по OEM</x:v>
      </x:c>
      <x:c r="F1107" s="14" t="n">
        <x:v>3</x:v>
      </x:c>
      <x:c r="G1107" s="3" t="str">
        <x:v>к-т</x:v>
      </x:c>
      <x:c r="H1107" s="21" t="n">
        <x:v>0</x:v>
      </x:c>
      <x:c r="I1107" s="21" t="n">
        <x:v>0</x:v>
      </x:c>
      <x:c r="J1107" s="16" t="n">
        <x:f>IF(AND(ISNUMBER(F1107),ISNUMBER(H1107)),F1107*H1107,"")</x:f>
        <x:v>0</x:v>
      </x:c>
      <x:c r="K1107" s="16" t="n">
        <x:f>IF(AND(ISNUMBER(F1107),ISNUMBER(I1107)),F1107*I1107,"")</x:f>
        <x:v>0</x:v>
      </x:c>
      <x:c r="L1107" s="11" t="str">
        <x:v>В комплекте</x:v>
      </x:c>
      <x:c r="M1107" s="11" t="str"/>
      <x:c r="N1107" s="11" t="str">
        <x:v>Включено в цену основного комплекта. Доплата $0.</x:v>
      </x:c>
      <x:c r="O1107" s="11" t="str">
        <x:f>IF(C1107="Опционально","Вне итога",IF(AND(ISNUMBER(F1107),ISNUMBER(H1107),ISNUMBER(I1107),F1107&gt;0,H1107&gt;=0,I1107&gt;=H1107),"Цена учтена","Уточнить цену/количество"))</x:f>
        <x:v>Цена учтена</x:v>
      </x:c>
      <x:c r="P1107" s="10"/>
      <x:c r="Q1107" s="18" t="str">
        <x:v>Supermicro: AS-5126GS-TNRT2</x:v>
      </x:c>
      <x:c r="R1107" s="18" t="str">
        <x:v>https://www.supermicro.com/en/products/system/gpu/5u/as-5126gs-tnrt2</x:v>
      </x:c>
    </x:row>
    <x:row r="1108" ht="44" customHeight="1">
      <x:c r="A1108" s="10" t="str">
        <x:v>B7.1</x:v>
      </x:c>
      <x:c r="B1108" s="10" t="str">
        <x:v>B7</x:v>
      </x:c>
      <x:c r="C1108" s="11" t="str">
        <x:v>Оборудование</x:v>
      </x:c>
      <x:c r="D1108" s="11" t="str">
        <x:v>Рельсы и шнуры</x:v>
      </x:c>
      <x:c r="E1108" s="11" t="str">
        <x:v>OEM рельсы, 6 совместимых C19/C20 шнуров на узел</x:v>
      </x:c>
      <x:c r="F1108" s="14" t="n">
        <x:v>3</x:v>
      </x:c>
      <x:c r="G1108" s="3" t="str">
        <x:v>к-т</x:v>
      </x:c>
      <x:c r="H1108" s="21" t="n">
        <x:v>0</x:v>
      </x:c>
      <x:c r="I1108" s="21" t="n">
        <x:v>0</x:v>
      </x:c>
      <x:c r="J1108" s="16" t="n">
        <x:f>IF(AND(ISNUMBER(F1108),ISNUMBER(H1108)),F1108*H1108,"")</x:f>
        <x:v>0</x:v>
      </x:c>
      <x:c r="K1108" s="16" t="n">
        <x:f>IF(AND(ISNUMBER(F1108),ISNUMBER(I1108)),F1108*I1108,"")</x:f>
        <x:v>0</x:v>
      </x:c>
      <x:c r="L1108" s="11" t="str">
        <x:v>В комплекте</x:v>
      </x:c>
      <x:c r="M1108" s="11" t="str"/>
      <x:c r="N1108" s="11" t="str">
        <x:v>Включено в цену основного комплекта. Доплата $0.</x:v>
      </x:c>
      <x:c r="O1108" s="11" t="str">
        <x:f>IF(C1108="Опционально","Вне итога",IF(AND(ISNUMBER(F1108),ISNUMBER(H1108),ISNUMBER(I1108),F1108&gt;0,H1108&gt;=0,I1108&gt;=H1108),"Цена учтена","Уточнить цену/количество"))</x:f>
        <x:v>Цена учтена</x:v>
      </x:c>
      <x:c r="P1108" s="10"/>
      <x:c r="Q1108" s="18" t="str">
        <x:v>Supermicro: AS-5126GS-TNRT2</x:v>
      </x:c>
      <x:c r="R1108" s="18" t="str">
        <x:v>https://www.supermicro.com/en/products/system/gpu/5u/as-5126gs-tnrt2</x:v>
      </x:c>
    </x:row>
    <x:row r="1109" ht="44" customHeight="1">
      <x:c r="A1109" s="10" t="str">
        <x:v>B7.1</x:v>
      </x:c>
      <x:c r="B1109" s="10" t="str">
        <x:v>B7</x:v>
      </x:c>
      <x:c r="C1109" s="11" t="str">
        <x:v>Оборудование</x:v>
      </x:c>
      <x:c r="D1109" s="11" t="str">
        <x:v>NIC для обмена между GPU-узлами</x:v>
      </x:c>
      <x:c r="E1109" s="11" t="str">
        <x:v>4×400Gb/s RDMA InfiniBand NIC на узел, ConnectX по OEM QVL</x:v>
      </x:c>
      <x:c r="F1109" s="14" t="n">
        <x:v>12</x:v>
      </x:c>
      <x:c r="G1109" s="3" t="str">
        <x:v>шт</x:v>
      </x:c>
      <x:c r="H1109" s="15" t="n">
        <x:v>1800</x:v>
      </x:c>
      <x:c r="I1109" s="15" t="n">
        <x:v>3500</x:v>
      </x:c>
      <x:c r="J1109" s="16" t="n">
        <x:f>IF(AND(ISNUMBER(F1109),ISNUMBER(H1109)),F1109*H1109,"")</x:f>
        <x:v>21600</x:v>
      </x:c>
      <x:c r="K1109" s="16" t="n">
        <x:f>IF(AND(ISNUMBER(F1109),ISNUMBER(I1109)),F1109*I1109,"")</x:f>
        <x:v>42000</x:v>
      </x:c>
      <x:c r="L1109" s="11" t="str">
        <x:v>Купить</x:v>
      </x:c>
      <x:c r="M1109" s="11" t="str">
        <x:v>Карта, слоты и PCIe switch должны поддерживать нужный доступ GPU↔NIC. Нужна проверка peer-to-peer и GPUDirect.</x:v>
      </x:c>
      <x:c r="N1109" s="11" t="str">
        <x:v>Бюджетная оценка на 03.10.2026. Источник подтверждает характеристики, а не цену.</x:v>
      </x:c>
      <x:c r="O1109" s="11" t="str">
        <x:f>IF(C1109="Опционально","Вне итога",IF(AND(ISNUMBER(F1109),ISNUMBER(H1109),ISNUMBER(I1109),F1109&gt;0,H1109&gt;=0,I1109&gt;=H1109),"Цена учтена","Уточнить цену/количество"))</x:f>
        <x:v>Цена учтена</x:v>
      </x:c>
      <x:c r="P1109" s="10"/>
      <x:c r="Q1109" s="18" t="str">
        <x:v>Бюджетная оценка автора</x:v>
      </x:c>
      <x:c r="R1109" s="18" t="str"/>
    </x:row>
    <x:row r="1110" ht="44" customHeight="1">
      <x:c r="A1110" s="10" t="str">
        <x:v>B7.1</x:v>
      </x:c>
      <x:c r="B1110" s="10" t="str">
        <x:v>B7</x:v>
      </x:c>
      <x:c r="C1110" s="11" t="str">
        <x:v>Оборудование</x:v>
      </x:c>
      <x:c r="D1110" s="11" t="str">
        <x:v>Комплект кабелей fabric</x:v>
      </x:c>
      <x:c r="E1110" s="11" t="str">
        <x:v>4 линии 400G на узел, NIC ↔ QM9700, разъёмы по QVL, до 3 м</x:v>
      </x:c>
      <x:c r="F1110" s="14" t="n">
        <x:v>12</x:v>
      </x:c>
      <x:c r="G1110" s="3" t="str">
        <x:v>к-т</x:v>
      </x:c>
      <x:c r="H1110" s="15" t="n">
        <x:v>450</x:v>
      </x:c>
      <x:c r="I1110" s="15" t="n">
        <x:v>1100</x:v>
      </x:c>
      <x:c r="J1110" s="16" t="n">
        <x:f>IF(AND(ISNUMBER(F1110),ISNUMBER(H1110)),F1110*H1110,"")</x:f>
        <x:v>5400</x:v>
      </x:c>
      <x:c r="K1110" s="16" t="n">
        <x:f>IF(AND(ISNUMBER(F1110),ISNUMBER(I1110)),F1110*I1110,"")</x:f>
        <x:v>13200</x:v>
      </x:c>
      <x:c r="L1110" s="11" t="str">
        <x:v>Купить</x:v>
      </x:c>
      <x:c r="M1110" s="11" t="str">
        <x:v>Оба конца/модули входят в комплект линии, не считать их дополнительно. До заказа нужен согласованный план портов.</x:v>
      </x:c>
      <x:c r="N1110" s="11" t="str">
        <x:v>Бюджетная оценка на 03.10.2026. Источник подтверждает характеристики, а не цену.</x:v>
      </x:c>
      <x:c r="O1110" s="11" t="str">
        <x:f>IF(C1110="Опционально","Вне итога",IF(AND(ISNUMBER(F1110),ISNUMBER(H1110),ISNUMBER(I1110),F1110&gt;0,H1110&gt;=0,I1110&gt;=H1110),"Цена учтена","Уточнить цену/количество"))</x:f>
        <x:v>Цена учтена</x:v>
      </x:c>
      <x:c r="P1110" s="10"/>
      <x:c r="Q1110" s="18" t="str">
        <x:v>Бюджетная оценка автора</x:v>
      </x:c>
      <x:c r="R1110" s="18" t="str"/>
    </x:row>
    <x:row r="1111" ht="44" customHeight="1">
      <x:c r="A1111" s="10" t="str">
        <x:v>B7.1</x:v>
      </x:c>
      <x:c r="B1111" s="10" t="str">
        <x:v>B7</x:v>
      </x:c>
      <x:c r="C1111" s="11" t="str">
        <x:v>Оборудование</x:v>
      </x:c>
      <x:c r="D1111" s="11" t="str">
        <x:v>Коммутатор обычной сети</x:v>
      </x:c>
      <x:c r="E1111" s="11" t="str">
        <x:v>8×RJ45 1/2.5/5/10GbE, управляемый. При &gt;6 узлах: 24 порта</x:v>
      </x:c>
      <x:c r="F1111" s="14" t="n">
        <x:v>1</x:v>
      </x:c>
      <x:c r="G1111" s="3" t="str">
        <x:v>шт</x:v>
      </x:c>
      <x:c r="H1111" s="15" t="n">
        <x:v>650</x:v>
      </x:c>
      <x:c r="I1111" s="15" t="n">
        <x:v>1600</x:v>
      </x:c>
      <x:c r="J1111" s="16" t="n">
        <x:f>IF(AND(ISNUMBER(F1111),ISNUMBER(H1111)),F1111*H1111,"")</x:f>
        <x:v>650</x:v>
      </x:c>
      <x:c r="K1111" s="16" t="n">
        <x:f>IF(AND(ISNUMBER(F1111),ISNUMBER(I1111)),F1111*I1111,"")</x:f>
        <x:v>1600</x:v>
      </x:c>
      <x:c r="L1111" s="11" t="str">
        <x:v>Купить</x:v>
      </x:c>
      <x:c r="M1111" s="11" t="str">
        <x:v>Управление, загрузка файлов, резервные копии. Использовать Ethernet ОС, а не BMC.</x:v>
      </x:c>
      <x:c r="N1111" s="11" t="str">
        <x:v>Бюджетная оценка на 03.10.2026. Источник подтверждает характеристики, а не цену.</x:v>
      </x:c>
      <x:c r="O1111" s="11" t="str">
        <x:f>IF(C1111="Опционально","Вне итога",IF(AND(ISNUMBER(F1111),ISNUMBER(H1111),ISNUMBER(I1111),F1111&gt;0,H1111&gt;=0,I1111&gt;=H1111),"Цена учтена","Уточнить цену/количество"))</x:f>
        <x:v>Цена учтена</x:v>
      </x:c>
      <x:c r="P1111" s="10"/>
      <x:c r="Q1111" s="18" t="str">
        <x:v>Бюджетная оценка автора</x:v>
      </x:c>
      <x:c r="R1111" s="18" t="str"/>
    </x:row>
    <x:row r="1112" ht="44" customHeight="1">
      <x:c r="A1112" s="10" t="str">
        <x:v>B7.1</x:v>
      </x:c>
      <x:c r="B1112" s="10" t="str">
        <x:v>B7</x:v>
      </x:c>
      <x:c r="C1112" s="11" t="str">
        <x:v>Оборудование</x:v>
      </x:c>
      <x:c r="D1112" s="11" t="str">
        <x:v>Сетевой шлюз</x:v>
      </x:c>
      <x:c r="E1112" s="11" t="str">
        <x:v>Проводной маршрутизатор с межсетевым экраном, ≥1GbE</x:v>
      </x:c>
      <x:c r="F1112" s="14" t="n">
        <x:v>1</x:v>
      </x:c>
      <x:c r="G1112" s="3" t="str">
        <x:v>шт</x:v>
      </x:c>
      <x:c r="H1112" s="15" t="n">
        <x:v>150</x:v>
      </x:c>
      <x:c r="I1112" s="15" t="n">
        <x:v>500</x:v>
      </x:c>
      <x:c r="J1112" s="16" t="n">
        <x:f>IF(AND(ISNUMBER(F1112),ISNUMBER(H1112)),F1112*H1112,"")</x:f>
        <x:v>150</x:v>
      </x:c>
      <x:c r="K1112" s="16" t="n">
        <x:f>IF(AND(ISNUMBER(F1112),ISNUMBER(I1112)),F1112*I1112,"")</x:f>
        <x:v>500</x:v>
      </x:c>
      <x:c r="L1112" s="11" t="str">
        <x:v>Купить</x:v>
      </x:c>
      <x:c r="M1112" s="11" t="str">
        <x:v>Подключение к локальной сети. Плата за связь не включена.</x:v>
      </x:c>
      <x:c r="N1112" s="11" t="str">
        <x:v>Бюджетная оценка на 03.10.2026. Источник подтверждает характеристики, а не цену.</x:v>
      </x:c>
      <x:c r="O1112" s="11" t="str">
        <x:f>IF(C1112="Опционально","Вне итога",IF(AND(ISNUMBER(F1112),ISNUMBER(H1112),ISNUMBER(I1112),F1112&gt;0,H1112&gt;=0,I1112&gt;=H1112),"Цена учтена","Уточнить цену/количество"))</x:f>
        <x:v>Цена учтена</x:v>
      </x:c>
      <x:c r="P1112" s="10"/>
      <x:c r="Q1112" s="18" t="str">
        <x:v>Бюджетная оценка автора</x:v>
      </x:c>
      <x:c r="R1112" s="18" t="str"/>
    </x:row>
    <x:row r="1113" ht="44" customHeight="1">
      <x:c r="A1113" s="10" t="str">
        <x:v>B7.1</x:v>
      </x:c>
      <x:c r="B1113" s="10" t="str">
        <x:v>B7</x:v>
      </x:c>
      <x:c r="C1113" s="11" t="str">
        <x:v>Оборудование</x:v>
      </x:c>
      <x:c r="D1113" s="11" t="str">
        <x:v>Резервное хранилище</x:v>
      </x:c>
      <x:c r="E1113" s="11" t="str">
        <x:v>NAS 4 отсека, 10GbE, RAM ≥16GB, диски отдельно</x:v>
      </x:c>
      <x:c r="F1113" s="14" t="n">
        <x:v>1</x:v>
      </x:c>
      <x:c r="G1113" s="3" t="str">
        <x:v>шт</x:v>
      </x:c>
      <x:c r="H1113" s="15" t="n">
        <x:v>1100</x:v>
      </x:c>
      <x:c r="I1113" s="15" t="n">
        <x:v>2600</x:v>
      </x:c>
      <x:c r="J1113" s="16" t="n">
        <x:f>IF(AND(ISNUMBER(F1113),ISNUMBER(H1113)),F1113*H1113,"")</x:f>
        <x:v>1100</x:v>
      </x:c>
      <x:c r="K1113" s="16" t="n">
        <x:f>IF(AND(ISNUMBER(F1113),ISNUMBER(I1113)),F1113*I1113,"")</x:f>
        <x:v>2600</x:v>
      </x:c>
      <x:c r="L1113" s="11" t="str">
        <x:v>Купить</x:v>
      </x:c>
      <x:c r="M1113" s="11" t="str">
        <x:v>Копии настроек, данных и контрольных точек. Основной сервер не считается резервной копией.</x:v>
      </x:c>
      <x:c r="N1113" s="11" t="str">
        <x:v>Бюджетная оценка на 03.10.2026. Источник подтверждает характеристики, а не цену.</x:v>
      </x:c>
      <x:c r="O1113" s="11" t="str">
        <x:f>IF(C1113="Опционально","Вне итога",IF(AND(ISNUMBER(F1113),ISNUMBER(H1113),ISNUMBER(I1113),F1113&gt;0,H1113&gt;=0,I1113&gt;=H1113),"Цена учтена","Уточнить цену/количество"))</x:f>
        <x:v>Цена учтена</x:v>
      </x:c>
      <x:c r="P1113" s="10"/>
      <x:c r="Q1113" s="18" t="str">
        <x:v>Бюджетная оценка автора</x:v>
      </x:c>
      <x:c r="R1113" s="18" t="str"/>
    </x:row>
    <x:row r="1114" ht="44" customHeight="1">
      <x:c r="A1114" s="10" t="str">
        <x:v>B7.1</x:v>
      </x:c>
      <x:c r="B1114" s="10" t="str">
        <x:v>B7</x:v>
      </x:c>
      <x:c r="C1114" s="11" t="str">
        <x:v>Оборудование</x:v>
      </x:c>
      <x:c r="D1114" s="11" t="str">
        <x:v>Диски резервного хранилища</x:v>
      </x:c>
      <x:c r="E1114" s="11" t="str">
        <x:v>4×12TB NAS/enterprise HDD. RAID6: около 24TB до форматирования</x:v>
      </x:c>
      <x:c r="F1114" s="14" t="n">
        <x:v>4</x:v>
      </x:c>
      <x:c r="G1114" s="3" t="str">
        <x:v>шт</x:v>
      </x:c>
      <x:c r="H1114" s="15" t="n">
        <x:v>250</x:v>
      </x:c>
      <x:c r="I1114" s="15" t="n">
        <x:v>430</x:v>
      </x:c>
      <x:c r="J1114" s="16" t="n">
        <x:f>IF(AND(ISNUMBER(F1114),ISNUMBER(H1114)),F1114*H1114,"")</x:f>
        <x:v>1000</x:v>
      </x:c>
      <x:c r="K1114" s="16" t="n">
        <x:f>IF(AND(ISNUMBER(F1114),ISNUMBER(I1114)),F1114*I1114,"")</x:f>
        <x:v>1720</x:v>
      </x:c>
      <x:c r="L1114" s="11" t="str">
        <x:v>Купить</x:v>
      </x:c>
      <x:c r="M1114" s="11" t="str">
        <x:v>Цена каждого диска. Один дополнительный запасной диск указан отдельно.</x:v>
      </x:c>
      <x:c r="N1114" s="11" t="str">
        <x:v>Бюджетная оценка на 03.10.2026. Источник подтверждает характеристики, а не цену.</x:v>
      </x:c>
      <x:c r="O1114" s="11" t="str">
        <x:f>IF(C1114="Опционально","Вне итога",IF(AND(ISNUMBER(F1114),ISNUMBER(H1114),ISNUMBER(I1114),F1114&gt;0,H1114&gt;=0,I1114&gt;=H1114),"Цена учтена","Уточнить цену/количество"))</x:f>
        <x:v>Цена учтена</x:v>
      </x:c>
      <x:c r="P1114" s="10"/>
      <x:c r="Q1114" s="18" t="str">
        <x:v>Бюджетная оценка автора</x:v>
      </x:c>
      <x:c r="R1114" s="18" t="str"/>
    </x:row>
    <x:row r="1115" ht="44" customHeight="1">
      <x:c r="A1115" s="10" t="str">
        <x:v>B7.1</x:v>
      </x:c>
      <x:c r="B1115" s="10" t="str">
        <x:v>B7</x:v>
      </x:c>
      <x:c r="C1115" s="11" t="str">
        <x:v>Оборудование</x:v>
      </x:c>
      <x:c r="D1115" s="11" t="str">
        <x:v>Запасной диск NAS</x:v>
      </x:c>
      <x:c r="E1115" s="11" t="str">
        <x:v>12TB той же совместимой серии</x:v>
      </x:c>
      <x:c r="F1115" s="14" t="n">
        <x:v>1</x:v>
      </x:c>
      <x:c r="G1115" s="3" t="str">
        <x:v>шт</x:v>
      </x:c>
      <x:c r="H1115" s="15" t="n">
        <x:v>250</x:v>
      </x:c>
      <x:c r="I1115" s="15" t="n">
        <x:v>430</x:v>
      </x:c>
      <x:c r="J1115" s="16" t="n">
        <x:f>IF(AND(ISNUMBER(F1115),ISNUMBER(H1115)),F1115*H1115,"")</x:f>
        <x:v>250</x:v>
      </x:c>
      <x:c r="K1115" s="16" t="n">
        <x:f>IF(AND(ISNUMBER(F1115),ISNUMBER(I1115)),F1115*I1115,"")</x:f>
        <x:v>430</x:v>
      </x:c>
      <x:c r="L1115" s="11" t="str">
        <x:v>Купить</x:v>
      </x:c>
      <x:c r="M1115" s="11" t="str">
        <x:v>Быстрая замена отказавшего диска.</x:v>
      </x:c>
      <x:c r="N1115" s="11" t="str">
        <x:v>Бюджетная оценка на 03.10.2026. Источник подтверждает характеристики, а не цену.</x:v>
      </x:c>
      <x:c r="O1115" s="11" t="str">
        <x:f>IF(C1115="Опционально","Вне итога",IF(AND(ISNUMBER(F1115),ISNUMBER(H1115),ISNUMBER(I1115),F1115&gt;0,H1115&gt;=0,I1115&gt;=H1115),"Цена учтена","Уточнить цену/количество"))</x:f>
        <x:v>Цена учтена</x:v>
      </x:c>
      <x:c r="P1115" s="10"/>
      <x:c r="Q1115" s="18" t="str">
        <x:v>Бюджетная оценка автора</x:v>
      </x:c>
      <x:c r="R1115" s="18" t="str"/>
    </x:row>
    <x:row r="1116" ht="44" customHeight="1">
      <x:c r="A1116" s="10" t="str">
        <x:v>B7.1</x:v>
      </x:c>
      <x:c r="B1116" s="10" t="str">
        <x:v>B7</x:v>
      </x:c>
      <x:c r="C1116" s="11" t="str">
        <x:v>Оборудование</x:v>
      </x:c>
      <x:c r="D1116" s="11" t="str">
        <x:v>Рабочее место администратора</x:v>
      </x:c>
      <x:c r="E1116" s="11" t="str">
        <x:v>Мини-ПК 16GB RAM, SSD 512GB, Ethernet</x:v>
      </x:c>
      <x:c r="F1116" s="14" t="n">
        <x:v>1</x:v>
      </x:c>
      <x:c r="G1116" s="3" t="str">
        <x:v>шт</x:v>
      </x:c>
      <x:c r="H1116" s="15" t="n">
        <x:v>400</x:v>
      </x:c>
      <x:c r="I1116" s="15" t="n">
        <x:v>800</x:v>
      </x:c>
      <x:c r="J1116" s="16" t="n">
        <x:f>IF(AND(ISNUMBER(F1116),ISNUMBER(H1116)),F1116*H1116,"")</x:f>
        <x:v>400</x:v>
      </x:c>
      <x:c r="K1116" s="16" t="n">
        <x:f>IF(AND(ISNUMBER(F1116),ISNUMBER(I1116)),F1116*I1116,"")</x:f>
        <x:v>800</x:v>
      </x:c>
      <x:c r="L1116" s="11" t="str">
        <x:v>Купить</x:v>
      </x:c>
      <x:c r="M1116" s="11" t="str">
        <x:v>Настройка и управление системой. Для Mac можно использовать один узел вместо отдельного ПК.</x:v>
      </x:c>
      <x:c r="N1116" s="11" t="str">
        <x:v>Бюджетная оценка на 03.10.2026. Источник подтверждает характеристики, а не цену.</x:v>
      </x:c>
      <x:c r="O1116" s="11" t="str">
        <x:f>IF(C1116="Опционально","Вне итога",IF(AND(ISNUMBER(F1116),ISNUMBER(H1116),ISNUMBER(I1116),F1116&gt;0,H1116&gt;=0,I1116&gt;=H1116),"Цена учтена","Уточнить цену/количество"))</x:f>
        <x:v>Цена учтена</x:v>
      </x:c>
      <x:c r="P1116" s="10"/>
      <x:c r="Q1116" s="18" t="str">
        <x:v>Бюджетная оценка автора</x:v>
      </x:c>
      <x:c r="R1116" s="18" t="str"/>
    </x:row>
    <x:row r="1117" ht="44" customHeight="1">
      <x:c r="A1117" s="10" t="str">
        <x:v>B7.1</x:v>
      </x:c>
      <x:c r="B1117" s="10" t="str">
        <x:v>B7</x:v>
      </x:c>
      <x:c r="C1117" s="11" t="str">
        <x:v>Оборудование</x:v>
      </x:c>
      <x:c r="D1117" s="11" t="str">
        <x:v>Монитор</x:v>
      </x:c>
      <x:c r="E1117" s="11" t="str">
        <x:v>27 дюймов, HDMI/DisplayPort</x:v>
      </x:c>
      <x:c r="F1117" s="14" t="n">
        <x:v>1</x:v>
      </x:c>
      <x:c r="G1117" s="3" t="str">
        <x:v>шт</x:v>
      </x:c>
      <x:c r="H1117" s="15" t="n">
        <x:v>160</x:v>
      </x:c>
      <x:c r="I1117" s="15" t="n">
        <x:v>320</x:v>
      </x:c>
      <x:c r="J1117" s="16" t="n">
        <x:f>IF(AND(ISNUMBER(F1117),ISNUMBER(H1117)),F1117*H1117,"")</x:f>
        <x:v>160</x:v>
      </x:c>
      <x:c r="K1117" s="16" t="n">
        <x:f>IF(AND(ISNUMBER(F1117),ISNUMBER(I1117)),F1117*I1117,"")</x:f>
        <x:v>320</x:v>
      </x:c>
      <x:c r="L1117" s="11" t="str">
        <x:v>Купить</x:v>
      </x:c>
      <x:c r="M1117" s="11" t="str"/>
      <x:c r="N1117" s="11" t="str">
        <x:v>Бюджетная оценка на 03.10.2026. Источник подтверждает характеристики, а не цену.</x:v>
      </x:c>
      <x:c r="O1117" s="11" t="str">
        <x:f>IF(C1117="Опционально","Вне итога",IF(AND(ISNUMBER(F1117),ISNUMBER(H1117),ISNUMBER(I1117),F1117&gt;0,H1117&gt;=0,I1117&gt;=H1117),"Цена учтена","Уточнить цену/количество"))</x:f>
        <x:v>Цена учтена</x:v>
      </x:c>
      <x:c r="P1117" s="10"/>
      <x:c r="Q1117" s="18" t="str">
        <x:v>Бюджетная оценка автора</x:v>
      </x:c>
      <x:c r="R1117" s="18" t="str"/>
    </x:row>
    <x:row r="1118" ht="44" customHeight="1">
      <x:c r="A1118" s="10" t="str">
        <x:v>B7.1</x:v>
      </x:c>
      <x:c r="B1118" s="10" t="str">
        <x:v>B7</x:v>
      </x:c>
      <x:c r="C1118" s="11" t="str">
        <x:v>Оборудование</x:v>
      </x:c>
      <x:c r="D1118" s="11" t="str">
        <x:v>Клавиатура и мышь</x:v>
      </x:c>
      <x:c r="E1118" s="11" t="str">
        <x:v>Проводные USB</x:v>
      </x:c>
      <x:c r="F1118" s="14" t="n">
        <x:v>1</x:v>
      </x:c>
      <x:c r="G1118" s="3" t="str">
        <x:v>к-т</x:v>
      </x:c>
      <x:c r="H1118" s="15" t="n">
        <x:v>30</x:v>
      </x:c>
      <x:c r="I1118" s="15" t="n">
        <x:v>70</x:v>
      </x:c>
      <x:c r="J1118" s="16" t="n">
        <x:f>IF(AND(ISNUMBER(F1118),ISNUMBER(H1118)),F1118*H1118,"")</x:f>
        <x:v>30</x:v>
      </x:c>
      <x:c r="K1118" s="16" t="n">
        <x:f>IF(AND(ISNUMBER(F1118),ISNUMBER(I1118)),F1118*I1118,"")</x:f>
        <x:v>70</x:v>
      </x:c>
      <x:c r="L1118" s="11" t="str">
        <x:v>Купить</x:v>
      </x:c>
      <x:c r="M1118" s="11" t="str"/>
      <x:c r="N1118" s="11" t="str">
        <x:v>Бюджетная оценка на 03.10.2026. Источник подтверждает характеристики, а не цену.</x:v>
      </x:c>
      <x:c r="O1118" s="11" t="str">
        <x:f>IF(C1118="Опционально","Вне итога",IF(AND(ISNUMBER(F1118),ISNUMBER(H1118),ISNUMBER(I1118),F1118&gt;0,H1118&gt;=0,I1118&gt;=H1118),"Цена учтена","Уточнить цену/количество"))</x:f>
        <x:v>Цена учтена</x:v>
      </x:c>
      <x:c r="P1118" s="10"/>
      <x:c r="Q1118" s="18" t="str">
        <x:v>Бюджетная оценка автора</x:v>
      </x:c>
      <x:c r="R1118" s="18" t="str"/>
    </x:row>
    <x:row r="1119" ht="44" customHeight="1">
      <x:c r="A1119" s="10" t="str">
        <x:v>B7.1</x:v>
      </x:c>
      <x:c r="B1119" s="10" t="str">
        <x:v>B7</x:v>
      </x:c>
      <x:c r="C1119" s="11" t="str">
        <x:v>Оборудование</x:v>
      </x:c>
      <x:c r="D1119" s="11" t="str">
        <x:v>Кабель монитора</x:v>
      </x:c>
      <x:c r="E1119" s="11" t="str">
        <x:v>HDMI/DisplayPort 2 м, по разъёму компьютера</x:v>
      </x:c>
      <x:c r="F1119" s="14" t="n">
        <x:v>1</x:v>
      </x:c>
      <x:c r="G1119" s="3" t="str">
        <x:v>шт</x:v>
      </x:c>
      <x:c r="H1119" s="15" t="n">
        <x:v>10</x:v>
      </x:c>
      <x:c r="I1119" s="15" t="n">
        <x:v>30</x:v>
      </x:c>
      <x:c r="J1119" s="16" t="n">
        <x:f>IF(AND(ISNUMBER(F1119),ISNUMBER(H1119)),F1119*H1119,"")</x:f>
        <x:v>10</x:v>
      </x:c>
      <x:c r="K1119" s="16" t="n">
        <x:f>IF(AND(ISNUMBER(F1119),ISNUMBER(I1119)),F1119*I1119,"")</x:f>
        <x:v>30</x:v>
      </x:c>
      <x:c r="L1119" s="11" t="str">
        <x:v>Купить</x:v>
      </x:c>
      <x:c r="M1119" s="11" t="str"/>
      <x:c r="N1119" s="11" t="str">
        <x:v>Бюджетная оценка на 03.10.2026. Источник подтверждает характеристики, а не цену.</x:v>
      </x:c>
      <x:c r="O1119" s="11" t="str">
        <x:f>IF(C1119="Опционально","Вне итога",IF(AND(ISNUMBER(F1119),ISNUMBER(H1119),ISNUMBER(I1119),F1119&gt;0,H1119&gt;=0,I1119&gt;=H1119),"Цена учтена","Уточнить цену/количество"))</x:f>
        <x:v>Цена учтена</x:v>
      </x:c>
      <x:c r="P1119" s="10"/>
      <x:c r="Q1119" s="18" t="str">
        <x:v>Бюджетная оценка автора</x:v>
      </x:c>
      <x:c r="R1119" s="18" t="str"/>
    </x:row>
    <x:row r="1120" ht="44" customHeight="1">
      <x:c r="A1120" s="10" t="str">
        <x:v>B7.1</x:v>
      </x:c>
      <x:c r="B1120" s="10" t="str">
        <x:v>B7</x:v>
      </x:c>
      <x:c r="C1120" s="11" t="str">
        <x:v>Оборудование</x:v>
      </x:c>
      <x:c r="D1120" s="11" t="str">
        <x:v>Патч-корды обычной сети</x:v>
      </x:c>
      <x:c r="E1120" s="11" t="str">
        <x:v>Cat6A, 2 м, RJ45, заводские</x:v>
      </x:c>
      <x:c r="F1120" s="14" t="n">
        <x:v>12</x:v>
      </x:c>
      <x:c r="G1120" s="3" t="str">
        <x:v>шт</x:v>
      </x:c>
      <x:c r="H1120" s="15" t="n">
        <x:v>8</x:v>
      </x:c>
      <x:c r="I1120" s="15" t="n">
        <x:v>20</x:v>
      </x:c>
      <x:c r="J1120" s="16" t="n">
        <x:f>IF(AND(ISNUMBER(F1120),ISNUMBER(H1120)),F1120*H1120,"")</x:f>
        <x:v>96</x:v>
      </x:c>
      <x:c r="K1120" s="16" t="n">
        <x:f>IF(AND(ISNUMBER(F1120),ISNUMBER(I1120)),F1120*I1120,"")</x:f>
        <x:v>240</x:v>
      </x:c>
      <x:c r="L1120" s="11" t="str">
        <x:v>Купить</x:v>
      </x:c>
      <x:c r="M1120" s="11" t="str">
        <x:v>10 рабочих соединений и 2 запасных. Длина 2 м является исходным допущением.</x:v>
      </x:c>
      <x:c r="N1120" s="11" t="str">
        <x:v>Бюджетная оценка на 03.10.2026. Источник подтверждает характеристики, а не цену.</x:v>
      </x:c>
      <x:c r="O1120" s="11" t="str">
        <x:f>IF(C1120="Опционально","Вне итога",IF(AND(ISNUMBER(F1120),ISNUMBER(H1120),ISNUMBER(I1120),F1120&gt;0,H1120&gt;=0,I1120&gt;=H1120),"Цена учтена","Уточнить цену/количество"))</x:f>
        <x:v>Цена учтена</x:v>
      </x:c>
      <x:c r="P1120" s="10"/>
      <x:c r="Q1120" s="18" t="str">
        <x:v>Бюджетная оценка автора</x:v>
      </x:c>
      <x:c r="R1120" s="18" t="str"/>
    </x:row>
    <x:row r="1121" ht="61" customHeight="1">
      <x:c r="A1121" s="10" t="str">
        <x:v>B7.1</x:v>
      </x:c>
      <x:c r="B1121" s="10" t="str">
        <x:v>B7</x:v>
      </x:c>
      <x:c r="C1121" s="11" t="str">
        <x:v>Оборудование</x:v>
      </x:c>
      <x:c r="D1121" s="11" t="str">
        <x:v>Выделенный коммутатор обмена между узлами</x:v>
      </x:c>
      <x:c r="E1121" s="11" t="str">
        <x:v>NVIDIA Quantum-2 QM9700, 64×400Gb/s, ОС и Subnet Manager</x:v>
      </x:c>
      <x:c r="F1121" s="14" t="n">
        <x:v>1</x:v>
      </x:c>
      <x:c r="G1121" s="3" t="str">
        <x:v>шт</x:v>
      </x:c>
      <x:c r="H1121" s="15" t="n">
        <x:v>30000</x:v>
      </x:c>
      <x:c r="I1121" s="15" t="n">
        <x:v>65000</x:v>
      </x:c>
      <x:c r="J1121" s="16" t="n">
        <x:f>IF(AND(ISNUMBER(F1121),ISNUMBER(H1121)),F1121*H1121,"")</x:f>
        <x:v>30000</x:v>
      </x:c>
      <x:c r="K1121" s="16" t="n">
        <x:f>IF(AND(ISNUMBER(F1121),ISNUMBER(I1121)),F1121*I1121,"")</x:f>
        <x:v>65000</x:v>
      </x:c>
      <x:c r="L1121" s="11" t="str">
        <x:v>Купить</x:v>
      </x:c>
      <x:c r="M1121" s="11" t="str">
        <x:v>Это покупка сетевого устройства. Ethernet и InfiniBand нельзя смешивать без соответствующего режима. Точный комплект лицензий включает поставщик.</x:v>
      </x:c>
      <x:c r="N1121" s="11" t="str">
        <x:v>Бюджетная оценка на 03.10.2026. Источник подтверждает характеристики, а не цену.</x:v>
      </x:c>
      <x:c r="O1121" s="11" t="str">
        <x:f>IF(C1121="Опционально","Вне итога",IF(AND(ISNUMBER(F1121),ISNUMBER(H1121),ISNUMBER(I1121),F1121&gt;0,H1121&gt;=0,I1121&gt;=H1121),"Цена учтена","Уточнить цену/количество"))</x:f>
        <x:v>Цена учтена</x:v>
      </x:c>
      <x:c r="P1121" s="10"/>
      <x:c r="Q1121" s="18" t="str">
        <x:v>Бюджетная оценка автора</x:v>
      </x:c>
      <x:c r="R1121" s="18" t="str"/>
    </x:row>
    <x:row r="1122" ht="34" customHeight="1">
      <x:c r="A1122" s="10" t="str">
        <x:v>B7.1</x:v>
      </x:c>
      <x:c r="B1122" s="10" t="str">
        <x:v>B7</x:v>
      </x:c>
      <x:c r="C1122" s="11" t="str">
        <x:v>Оборудование</x:v>
      </x:c>
      <x:c r="D1122" s="11" t="str">
        <x:v>Питание коммутатора RDMA</x:v>
      </x:c>
      <x:c r="E1122" s="11" t="str">
        <x:v>2 блока питания, вентиляторы, рельсы, 2 шнура</x:v>
      </x:c>
      <x:c r="F1122" s="14" t="n">
        <x:v>1</x:v>
      </x:c>
      <x:c r="G1122" s="3" t="str">
        <x:v>к-т</x:v>
      </x:c>
      <x:c r="H1122" s="21" t="n">
        <x:v>0</x:v>
      </x:c>
      <x:c r="I1122" s="21" t="n">
        <x:v>0</x:v>
      </x:c>
      <x:c r="J1122" s="16" t="n">
        <x:f>IF(AND(ISNUMBER(F1122),ISNUMBER(H1122)),F1122*H1122,"")</x:f>
        <x:v>0</x:v>
      </x:c>
      <x:c r="K1122" s="16" t="n">
        <x:f>IF(AND(ISNUMBER(F1122),ISNUMBER(I1122)),F1122*I1122,"")</x:f>
        <x:v>0</x:v>
      </x:c>
      <x:c r="L1122" s="11" t="str">
        <x:v>В комплекте</x:v>
      </x:c>
      <x:c r="M1122" s="11" t="str"/>
      <x:c r="N1122" s="11" t="str">
        <x:v>Включено в цену основного комплекта. Доплата $0.</x:v>
      </x:c>
      <x:c r="O1122" s="11" t="str">
        <x:f>IF(C1122="Опционально","Вне итога",IF(AND(ISNUMBER(F1122),ISNUMBER(H1122),ISNUMBER(I1122),F1122&gt;0,H1122&gt;=0,I1122&gt;=H1122),"Цена учтена","Уточнить цену/количество"))</x:f>
        <x:v>Цена учтена</x:v>
      </x:c>
      <x:c r="P1122" s="10"/>
      <x:c r="Q1122" s="18" t="str">
        <x:v>Бюджетная оценка автора</x:v>
      </x:c>
      <x:c r="R1122" s="18" t="str"/>
    </x:row>
    <x:row r="1123" ht="44" customHeight="1">
      <x:c r="A1123" s="10" t="str">
        <x:v>B7.1</x:v>
      </x:c>
      <x:c r="B1123" s="10" t="str">
        <x:v>B7</x:v>
      </x:c>
      <x:c r="C1123" s="11" t="str">
        <x:v>Оборудование</x:v>
      </x:c>
      <x:c r="D1123" s="11" t="str">
        <x:v>USB-накопители для восстановления</x:v>
      </x:c>
      <x:c r="E1123" s="11" t="str">
        <x:v>64GB USB 3.x</x:v>
      </x:c>
      <x:c r="F1123" s="14" t="n">
        <x:v>2</x:v>
      </x:c>
      <x:c r="G1123" s="3" t="str">
        <x:v>шт</x:v>
      </x:c>
      <x:c r="H1123" s="15" t="n">
        <x:v>12</x:v>
      </x:c>
      <x:c r="I1123" s="15" t="n">
        <x:v>25</x:v>
      </x:c>
      <x:c r="J1123" s="16" t="n">
        <x:f>IF(AND(ISNUMBER(F1123),ISNUMBER(H1123)),F1123*H1123,"")</x:f>
        <x:v>24</x:v>
      </x:c>
      <x:c r="K1123" s="16" t="n">
        <x:f>IF(AND(ISNUMBER(F1123),ISNUMBER(I1123)),F1123*I1123,"")</x:f>
        <x:v>50</x:v>
      </x:c>
      <x:c r="L1123" s="11" t="str">
        <x:v>Купить</x:v>
      </x:c>
      <x:c r="M1123" s="11" t="str">
        <x:v>Установочный носитель и аварийное восстановление. Не место хранения единственной копии данных.</x:v>
      </x:c>
      <x:c r="N1123" s="11" t="str">
        <x:v>Бюджетная оценка на 03.10.2026. Источник подтверждает характеристики, а не цену.</x:v>
      </x:c>
      <x:c r="O1123" s="11" t="str">
        <x:f>IF(C1123="Опционально","Вне итога",IF(AND(ISNUMBER(F1123),ISNUMBER(H1123),ISNUMBER(I1123),F1123&gt;0,H1123&gt;=0,I1123&gt;=H1123),"Цена учтена","Уточнить цену/количество"))</x:f>
        <x:v>Цена учтена</x:v>
      </x:c>
      <x:c r="P1123" s="10"/>
      <x:c r="Q1123" s="18" t="str">
        <x:v>Бюджетная оценка автора</x:v>
      </x:c>
      <x:c r="R1123" s="18" t="str"/>
    </x:row>
    <x:row r="1124" ht="44" customHeight="1">
      <x:c r="A1124" s="10" t="str">
        <x:v>B7.1</x:v>
      </x:c>
      <x:c r="B1124" s="10" t="str">
        <x:v>B7</x:v>
      </x:c>
      <x:c r="C1124" s="11" t="str">
        <x:v>Помещение</x:v>
      </x:c>
      <x:c r="D1124" s="11" t="str">
        <x:v>Обследование и проект</x:v>
      </x:c>
      <x:c r="E1124" s="11" t="str">
        <x:v>Электрик, специалист по охлаждению, проверка несущей способности пола</x:v>
      </x:c>
      <x:c r="F1124" s="14" t="n">
        <x:v>1</x:v>
      </x:c>
      <x:c r="G1124" s="3" t="str">
        <x:v>усл</x:v>
      </x:c>
      <x:c r="H1124" s="15" t="n">
        <x:v>2000</x:v>
      </x:c>
      <x:c r="I1124" s="15" t="n">
        <x:v>8000</x:v>
      </x:c>
      <x:c r="J1124" s="16" t="n">
        <x:f>IF(AND(ISNUMBER(F1124),ISNUMBER(H1124)),F1124*H1124,"")</x:f>
        <x:v>2000</x:v>
      </x:c>
      <x:c r="K1124" s="16" t="n">
        <x:f>IF(AND(ISNUMBER(F1124),ISNUMBER(I1124)),F1124*I1124,"")</x:f>
        <x:v>8000</x:v>
      </x:c>
      <x:c r="L1124" s="11" t="str">
        <x:v>Купить</x:v>
      </x:c>
      <x:c r="M1124" s="11" t="str">
        <x:v>Уточнить вводную мощность, трассы, дверные проёмы, этаж, шум и наружный блок. До закупки кабеля и защиты.</x:v>
      </x:c>
      <x:c r="N1124" s="11" t="str">
        <x:v>Бюджетная оценка на 03.10.2026. Источник подтверждает характеристики, а не цену.</x:v>
      </x:c>
      <x:c r="O1124" s="11" t="str">
        <x:f>IF(C1124="Опционально","Вне итога",IF(AND(ISNUMBER(F1124),ISNUMBER(H1124),ISNUMBER(I1124),F1124&gt;0,H1124&gt;=0,I1124&gt;=H1124),"Цена учтена","Уточнить цену/количество"))</x:f>
        <x:v>Цена учтена</x:v>
      </x:c>
      <x:c r="P1124" s="10"/>
      <x:c r="Q1124" s="18" t="str">
        <x:v>Бюджетная оценка автора</x:v>
      </x:c>
      <x:c r="R1124" s="18" t="str"/>
    </x:row>
    <x:row r="1125" ht="44" customHeight="1">
      <x:c r="A1125" s="10" t="str">
        <x:v>B7.1</x:v>
      </x:c>
      <x:c r="B1125" s="10" t="str">
        <x:v>B7</x:v>
      </x:c>
      <x:c r="C1125" s="11" t="str">
        <x:v>Помещение</x:v>
      </x:c>
      <x:c r="D1125" s="11" t="str">
        <x:v>Подготовка поверхностей</x:v>
      </x:c>
      <x:c r="E1125" s="11" t="str">
        <x:v>Обеспыливание, герметизация щелей, ремонт покрытия существующей комнаты</x:v>
      </x:c>
      <x:c r="F1125" s="14" t="n">
        <x:v>30</x:v>
      </x:c>
      <x:c r="G1125" s="3" t="str">
        <x:v>м²</x:v>
      </x:c>
      <x:c r="H1125" s="15" t="n">
        <x:v>30</x:v>
      </x:c>
      <x:c r="I1125" s="15" t="n">
        <x:v>80</x:v>
      </x:c>
      <x:c r="J1125" s="16" t="n">
        <x:f>IF(AND(ISNUMBER(F1125),ISNUMBER(H1125)),F1125*H1125,"")</x:f>
        <x:v>900</x:v>
      </x:c>
      <x:c r="K1125" s="16" t="n">
        <x:f>IF(AND(ISNUMBER(F1125),ISNUMBER(I1125)),F1125*I1125,"")</x:f>
        <x:v>2400</x:v>
      </x:c>
      <x:c r="L1125" s="11" t="str">
        <x:v>Купить</x:v>
      </x:c>
      <x:c r="M1125" s="11" t="str">
        <x:v>Исходно помещение с готовыми стенами и крышей. Строительство здания не рассчитано.</x:v>
      </x:c>
      <x:c r="N1125" s="11" t="str">
        <x:v>Бюджетная оценка на 03.10.2026. Источник подтверждает характеристики, а не цену.</x:v>
      </x:c>
      <x:c r="O1125" s="11" t="str">
        <x:f>IF(C1125="Опционально","Вне итога",IF(AND(ISNUMBER(F1125),ISNUMBER(H1125),ISNUMBER(I1125),F1125&gt;0,H1125&gt;=0,I1125&gt;=H1125),"Цена учтена","Уточнить цену/количество"))</x:f>
        <x:v>Цена учтена</x:v>
      </x:c>
      <x:c r="P1125" s="10"/>
      <x:c r="Q1125" s="18" t="str">
        <x:v>Бюджетная оценка автора</x:v>
      </x:c>
      <x:c r="R1125" s="18" t="str"/>
    </x:row>
    <x:row r="1126" ht="44" customHeight="1">
      <x:c r="A1126" s="10" t="str">
        <x:v>B7.1</x:v>
      </x:c>
      <x:c r="B1126" s="10" t="str">
        <x:v>B7</x:v>
      </x:c>
      <x:c r="C1126" s="11" t="str">
        <x:v>Помещение</x:v>
      </x:c>
      <x:c r="D1126" s="11" t="str">
        <x:v>Усиление пола и перемещение тяжёлого оборудования</x:v>
      </x:c>
      <x:c r="E1126" s="11" t="str">
        <x:v>Работы по результатам обследования, бюджетный резерв</x:v>
      </x:c>
      <x:c r="F1126" s="14" t="n">
        <x:v>1</x:v>
      </x:c>
      <x:c r="G1126" s="3" t="str">
        <x:v>резерв</x:v>
      </x:c>
      <x:c r="H1126" s="15" t="n">
        <x:v>0</x:v>
      </x:c>
      <x:c r="I1126" s="15" t="n">
        <x:v>15000</x:v>
      </x:c>
      <x:c r="J1126" s="16" t="n">
        <x:f>IF(AND(ISNUMBER(F1126),ISNUMBER(H1126)),F1126*H1126,"")</x:f>
        <x:v>0</x:v>
      </x:c>
      <x:c r="K1126" s="16" t="n">
        <x:f>IF(AND(ISNUMBER(F1126),ISNUMBER(I1126)),F1126*I1126,"")</x:f>
        <x:v>15000</x:v>
      </x:c>
      <x:c r="L1126" s="11" t="str">
        <x:v>Резерв</x:v>
      </x:c>
      <x:c r="M1126" s="11" t="str">
        <x:v>Может не понадобиться. Для тяжёлых стоек нагрузку подтверждает инженер, цену даёт подрядчик.</x:v>
      </x:c>
      <x:c r="N1126" s="11" t="str">
        <x:v>Бюджетная оценка на 03.10.2026. Источник подтверждает характеристики, а не цену.</x:v>
      </x:c>
      <x:c r="O1126" s="11" t="str">
        <x:f>IF(C1126="Опционально","Вне итога",IF(AND(ISNUMBER(F1126),ISNUMBER(H1126),ISNUMBER(I1126),F1126&gt;0,H1126&gt;=0,I1126&gt;=H1126),"Цена учтена","Уточнить цену/количество"))</x:f>
        <x:v>Цена учтена</x:v>
      </x:c>
      <x:c r="P1126" s="10"/>
      <x:c r="Q1126" s="18" t="str">
        <x:v>Бюджетная оценка автора</x:v>
      </x:c>
      <x:c r="R1126" s="18" t="str"/>
    </x:row>
    <x:row r="1127" ht="44" customHeight="1">
      <x:c r="A1127" s="10" t="str">
        <x:v>B7.1</x:v>
      </x:c>
      <x:c r="B1127" s="10" t="str">
        <x:v>B7</x:v>
      </x:c>
      <x:c r="C1127" s="11" t="str">
        <x:v>Помещение</x:v>
      </x:c>
      <x:c r="D1127" s="11" t="str">
        <x:v>Серверная стойка</x:v>
      </x:c>
      <x:c r="E1127" s="11" t="str">
        <x:v>42U, ширина 800 мм, глубина 1200–1400 мм, нагрузка ≥1500 кг</x:v>
      </x:c>
      <x:c r="F1127" s="14" t="n">
        <x:v>1</x:v>
      </x:c>
      <x:c r="G1127" s="3" t="str">
        <x:v>шт</x:v>
      </x:c>
      <x:c r="H1127" s="15" t="n">
        <x:v>1500</x:v>
      </x:c>
      <x:c r="I1127" s="15" t="n">
        <x:v>3500</x:v>
      </x:c>
      <x:c r="J1127" s="16" t="n">
        <x:f>IF(AND(ISNUMBER(F1127),ISNUMBER(H1127)),F1127*H1127,"")</x:f>
        <x:v>1500</x:v>
      </x:c>
      <x:c r="K1127" s="16" t="n">
        <x:f>IF(AND(ISNUMBER(F1127),ISNUMBER(I1127)),F1127*I1127,"")</x:f>
        <x:v>3500</x:v>
      </x:c>
      <x:c r="L1127" s="11" t="str">
        <x:v>Купить</x:v>
      </x:c>
      <x:c r="M1127" s="11" t="str">
        <x:v>Проверить длину рельсов, пространство сзади и массу заполненной стойки.</x:v>
      </x:c>
      <x:c r="N1127" s="11" t="str">
        <x:v>Бюджетная оценка на 03.10.2026. Источник подтверждает характеристики, а не цену.</x:v>
      </x:c>
      <x:c r="O1127" s="11" t="str">
        <x:f>IF(C1127="Опционально","Вне итога",IF(AND(ISNUMBER(F1127),ISNUMBER(H1127),ISNUMBER(I1127),F1127&gt;0,H1127&gt;=0,I1127&gt;=H1127),"Цена учтена","Уточнить цену/количество"))</x:f>
        <x:v>Цена учтена</x:v>
      </x:c>
      <x:c r="P1127" s="10"/>
      <x:c r="Q1127" s="18" t="str">
        <x:v>Бюджетная оценка автора</x:v>
      </x:c>
      <x:c r="R1127" s="18" t="str"/>
    </x:row>
    <x:row r="1128" ht="44" customHeight="1">
      <x:c r="A1128" s="10" t="str">
        <x:v>B7.1</x:v>
      </x:c>
      <x:c r="B1128" s="10" t="str">
        <x:v>B7</x:v>
      </x:c>
      <x:c r="C1128" s="11" t="str">
        <x:v>Помещение</x:v>
      </x:c>
      <x:c r="D1128" s="11" t="str">
        <x:v>Полка для NAS и сетевого оборудования</x:v>
      </x:c>
      <x:c r="E1128" s="11" t="str">
        <x:v>19 дюймов, усиленная</x:v>
      </x:c>
      <x:c r="F1128" s="14" t="n">
        <x:v>2</x:v>
      </x:c>
      <x:c r="G1128" s="3" t="str">
        <x:v>шт</x:v>
      </x:c>
      <x:c r="H1128" s="15" t="n">
        <x:v>70</x:v>
      </x:c>
      <x:c r="I1128" s="15" t="n">
        <x:v>160</x:v>
      </x:c>
      <x:c r="J1128" s="16" t="n">
        <x:f>IF(AND(ISNUMBER(F1128),ISNUMBER(H1128)),F1128*H1128,"")</x:f>
        <x:v>140</x:v>
      </x:c>
      <x:c r="K1128" s="16" t="n">
        <x:f>IF(AND(ISNUMBER(F1128),ISNUMBER(I1128)),F1128*I1128,"")</x:f>
        <x:v>320</x:v>
      </x:c>
      <x:c r="L1128" s="11" t="str">
        <x:v>Купить</x:v>
      </x:c>
      <x:c r="M1128" s="11" t="str"/>
      <x:c r="N1128" s="11" t="str">
        <x:v>Бюджетная оценка на 03.10.2026. Источник подтверждает характеристики, а не цену.</x:v>
      </x:c>
      <x:c r="O1128" s="11" t="str">
        <x:f>IF(C1128="Опционально","Вне итога",IF(AND(ISNUMBER(F1128),ISNUMBER(H1128),ISNUMBER(I1128),F1128&gt;0,H1128&gt;=0,I1128&gt;=H1128),"Цена учтена","Уточнить цену/количество"))</x:f>
        <x:v>Цена учтена</x:v>
      </x:c>
      <x:c r="P1128" s="10"/>
      <x:c r="Q1128" s="18" t="str">
        <x:v>Бюджетная оценка автора</x:v>
      </x:c>
      <x:c r="R1128" s="18" t="str"/>
    </x:row>
    <x:row r="1129" ht="44" customHeight="1">
      <x:c r="A1129" s="10" t="str">
        <x:v>B7.1</x:v>
      </x:c>
      <x:c r="B1129" s="10" t="str">
        <x:v>B7</x:v>
      </x:c>
      <x:c r="C1129" s="11" t="str">
        <x:v>Помещение</x:v>
      </x:c>
      <x:c r="D1129" s="11" t="str">
        <x:v>Закрытие пустых мест и организация кабелей</x:v>
      </x:c>
      <x:c r="E1129" s="11" t="str">
        <x:v>Заглушки U, вертикальный и горизонтальный органайзеры, крепёж M6</x:v>
      </x:c>
      <x:c r="F1129" s="14" t="n">
        <x:v>1</x:v>
      </x:c>
      <x:c r="G1129" s="3" t="str">
        <x:v>к-т</x:v>
      </x:c>
      <x:c r="H1129" s="15" t="n">
        <x:v>160</x:v>
      </x:c>
      <x:c r="I1129" s="15" t="n">
        <x:v>400</x:v>
      </x:c>
      <x:c r="J1129" s="16" t="n">
        <x:f>IF(AND(ISNUMBER(F1129),ISNUMBER(H1129)),F1129*H1129,"")</x:f>
        <x:v>160</x:v>
      </x:c>
      <x:c r="K1129" s="16" t="n">
        <x:f>IF(AND(ISNUMBER(F1129),ISNUMBER(I1129)),F1129*I1129,"")</x:f>
        <x:v>400</x:v>
      </x:c>
      <x:c r="L1129" s="11" t="str">
        <x:v>Купить</x:v>
      </x:c>
      <x:c r="M1129" s="11" t="str">
        <x:v>Предотвращение возврата горячего воздуха и удобное обслуживание. Рельсы серверов считаются в серверном комплекте.</x:v>
      </x:c>
      <x:c r="N1129" s="11" t="str">
        <x:v>Бюджетная оценка на 03.10.2026. Источник подтверждает характеристики, а не цену.</x:v>
      </x:c>
      <x:c r="O1129" s="11" t="str">
        <x:f>IF(C1129="Опционально","Вне итога",IF(AND(ISNUMBER(F1129),ISNUMBER(H1129),ISNUMBER(I1129),F1129&gt;0,H1129&gt;=0,I1129&gt;=H1129),"Цена учтена","Уточнить цену/количество"))</x:f>
        <x:v>Цена учтена</x:v>
      </x:c>
      <x:c r="P1129" s="10"/>
      <x:c r="Q1129" s="18" t="str">
        <x:v>Бюджетная оценка автора</x:v>
      </x:c>
      <x:c r="R1129" s="18" t="str"/>
    </x:row>
    <x:row r="1130" ht="44" customHeight="1">
      <x:c r="A1130" s="10" t="str">
        <x:v>B7.1</x:v>
      </x:c>
      <x:c r="B1130" s="10" t="str">
        <x:v>B7</x:v>
      </x:c>
      <x:c r="C1130" s="11" t="str">
        <x:v>Помещение</x:v>
      </x:c>
      <x:c r="D1130" s="11" t="str">
        <x:v>Заземление стоек</x:v>
      </x:c>
      <x:c r="E1130" s="11" t="str">
        <x:v>Шина, перемычки, наконечники</x:v>
      </x:c>
      <x:c r="F1130" s="14" t="n">
        <x:v>1</x:v>
      </x:c>
      <x:c r="G1130" s="3" t="str">
        <x:v>к-т</x:v>
      </x:c>
      <x:c r="H1130" s="15" t="n">
        <x:v>80</x:v>
      </x:c>
      <x:c r="I1130" s="15" t="n">
        <x:v>220</x:v>
      </x:c>
      <x:c r="J1130" s="16" t="n">
        <x:f>IF(AND(ISNUMBER(F1130),ISNUMBER(H1130)),F1130*H1130,"")</x:f>
        <x:v>80</x:v>
      </x:c>
      <x:c r="K1130" s="16" t="n">
        <x:f>IF(AND(ISNUMBER(F1130),ISNUMBER(I1130)),F1130*I1130,"")</x:f>
        <x:v>220</x:v>
      </x:c>
      <x:c r="L1130" s="11" t="str">
        <x:v>Купить</x:v>
      </x:c>
      <x:c r="M1130" s="11" t="str"/>
      <x:c r="N1130" s="11" t="str">
        <x:v>Бюджетная оценка на 03.10.2026. Источник подтверждает характеристики, а не цену.</x:v>
      </x:c>
      <x:c r="O1130" s="11" t="str">
        <x:f>IF(C1130="Опционально","Вне итога",IF(AND(ISNUMBER(F1130),ISNUMBER(H1130),ISNUMBER(I1130),F1130&gt;0,H1130&gt;=0,I1130&gt;=H1130),"Цена учтена","Уточнить цену/количество"))</x:f>
        <x:v>Цена учтена</x:v>
      </x:c>
      <x:c r="P1130" s="10"/>
      <x:c r="Q1130" s="18" t="str">
        <x:v>Бюджетная оценка автора</x:v>
      </x:c>
      <x:c r="R1130" s="18" t="str"/>
    </x:row>
    <x:row r="1131" ht="61" customHeight="1">
      <x:c r="A1131" s="10" t="str">
        <x:v>B7.1</x:v>
      </x:c>
      <x:c r="B1131" s="10" t="str">
        <x:v>B7</x:v>
      </x:c>
      <x:c r="C1131" s="11" t="str">
        <x:v>Помещение</x:v>
      </x:c>
      <x:c r="D1131" s="11" t="str">
        <x:v>Источник бесперебойного питания</x:v>
      </x:c>
      <x:c r="E1131" s="11" t="str">
        <x:v>Онлайн ИБП 30kVA. Активная мощность ≥22.5kW</x:v>
      </x:c>
      <x:c r="F1131" s="14" t="n">
        <x:v>1</x:v>
      </x:c>
      <x:c r="G1131" s="3" t="str">
        <x:v>шт</x:v>
      </x:c>
      <x:c r="H1131" s="15" t="n">
        <x:v>11000</x:v>
      </x:c>
      <x:c r="I1131" s="15" t="n">
        <x:v>24000</x:v>
      </x:c>
      <x:c r="J1131" s="16" t="n">
        <x:f>IF(AND(ISNUMBER(F1131),ISNUMBER(H1131)),F1131*H1131,"")</x:f>
        <x:v>11000</x:v>
      </x:c>
      <x:c r="K1131" s="16" t="n">
        <x:f>IF(AND(ISNUMBER(F1131),ISNUMBER(I1131)),F1131*I1131,"")</x:f>
        <x:v>24000</x:v>
      </x:c>
      <x:c r="L1131" s="11" t="str">
        <x:v>Купить</x:v>
      </x:c>
      <x:c r="M1131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1131" s="11" t="str">
        <x:v>Бюджетная оценка на 03.10.2026. Источник подтверждает характеристики, а не цену.</x:v>
      </x:c>
      <x:c r="O1131" s="11" t="str">
        <x:f>IF(C1131="Опционально","Вне итога",IF(AND(ISNUMBER(F1131),ISNUMBER(H1131),ISNUMBER(I1131),F1131&gt;0,H1131&gt;=0,I1131&gt;=H1131),"Цена учтена","Уточнить цену/количество"))</x:f>
        <x:v>Цена учтена</x:v>
      </x:c>
      <x:c r="P1131" s="10"/>
      <x:c r="Q1131" s="18" t="str">
        <x:v>Schneider: Easy UPS 3S Pro, 400 В</x:v>
      </x:c>
      <x:c r="R1131" s="18" t="str">
        <x:v>https://www.productinfo.schneider-electric.com/easyups3s_pro_iec/990-66229-easy-ups-3s-pro-for-external-batteries-installation/English/990-66229B_EN.pdf</x:v>
      </x:c>
    </x:row>
    <x:row r="1132" ht="61" customHeight="1">
      <x:c r="A1132" s="10" t="str">
        <x:v>B7.1</x:v>
      </x:c>
      <x:c r="B1132" s="10" t="str">
        <x:v>B7</x:v>
      </x:c>
      <x:c r="C1132" s="11" t="str">
        <x:v>Помещение</x:v>
      </x:c>
      <x:c r="D1132" s="11" t="str">
        <x:v>Батареи и шкаф батарей</x:v>
      </x:c>
      <x:c r="E1132" s="11" t="str">
        <x:v>Внешний комплект, 5–10 минут при нагрузке 18kW</x:v>
      </x:c>
      <x:c r="F1132" s="14" t="n">
        <x:v>1</x:v>
      </x:c>
      <x:c r="G1132" s="3" t="str">
        <x:v>к-т</x:v>
      </x:c>
      <x:c r="H1132" s="15" t="n">
        <x:v>6300</x:v>
      </x:c>
      <x:c r="I1132" s="15" t="n">
        <x:v>15300</x:v>
      </x:c>
      <x:c r="J1132" s="16" t="n">
        <x:f>IF(AND(ISNUMBER(F1132),ISNUMBER(H1132)),F1132*H1132,"")</x:f>
        <x:v>6300</x:v>
      </x:c>
      <x:c r="K1132" s="16" t="n">
        <x:f>IF(AND(ISNUMBER(F1132),ISNUMBER(I1132)),F1132*I1132,"")</x:f>
        <x:v>15300</x:v>
      </x:c>
      <x:c r="L1132" s="11" t="str">
        <x:v>Купить</x:v>
      </x:c>
      <x:c r="M1132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1132" s="11" t="str">
        <x:v>Бюджетная оценка на 03.10.2026. Источник подтверждает характеристики, а не цену.</x:v>
      </x:c>
      <x:c r="O1132" s="11" t="str">
        <x:f>IF(C1132="Опционально","Вне итога",IF(AND(ISNUMBER(F1132),ISNUMBER(H1132),ISNUMBER(I1132),F1132&gt;0,H1132&gt;=0,I1132&gt;=H1132),"Цена учтена","Уточнить цену/количество"))</x:f>
        <x:v>Цена учтена</x:v>
      </x:c>
      <x:c r="P1132" s="10"/>
      <x:c r="Q1132" s="18" t="str">
        <x:v>Бюджетная оценка автора</x:v>
      </x:c>
      <x:c r="R1132" s="18" t="str"/>
    </x:row>
    <x:row r="1133" ht="44" customHeight="1">
      <x:c r="A1133" s="10" t="str">
        <x:v>B7.1</x:v>
      </x:c>
      <x:c r="B1133" s="10" t="str">
        <x:v>B7</x:v>
      </x:c>
      <x:c r="C1133" s="11" t="str">
        <x:v>Помещение</x:v>
      </x:c>
      <x:c r="D1133" s="11" t="str">
        <x:v>Сервисный обход ИБП</x:v>
      </x:c>
      <x:c r="E1133" s="11" t="str">
        <x:v>Внешний maintenance bypass и кабели подключения</x:v>
      </x:c>
      <x:c r="F1133" s="14" t="n">
        <x:v>1</x:v>
      </x:c>
      <x:c r="G1133" s="3" t="str">
        <x:v>к-т</x:v>
      </x:c>
      <x:c r="H1133" s="15" t="n">
        <x:v>1000</x:v>
      </x:c>
      <x:c r="I1133" s="15" t="n">
        <x:v>4000</x:v>
      </x:c>
      <x:c r="J1133" s="16" t="n">
        <x:f>IF(AND(ISNUMBER(F1133),ISNUMBER(H1133)),F1133*H1133,"")</x:f>
        <x:v>1000</x:v>
      </x:c>
      <x:c r="K1133" s="16" t="n">
        <x:f>IF(AND(ISNUMBER(F1133),ISNUMBER(I1133)),F1133*I1133,"")</x:f>
        <x:v>4000</x:v>
      </x:c>
      <x:c r="L1133" s="11" t="str">
        <x:v>Купить</x:v>
      </x:c>
      <x:c r="M1133" s="11" t="str">
        <x:v>Позволяет обслуживать ИБП. Тип подключения согласует электрик.</x:v>
      </x:c>
      <x:c r="N1133" s="11" t="str">
        <x:v>Бюджетная оценка на 03.10.2026. Источник подтверждает характеристики, а не цену.</x:v>
      </x:c>
      <x:c r="O1133" s="11" t="str">
        <x:f>IF(C1133="Опционально","Вне итога",IF(AND(ISNUMBER(F1133),ISNUMBER(H1133),ISNUMBER(I1133),F1133&gt;0,H1133&gt;=0,I1133&gt;=H1133),"Цена учтена","Уточнить цену/количество"))</x:f>
        <x:v>Цена учтена</x:v>
      </x:c>
      <x:c r="P1133" s="10"/>
      <x:c r="Q1133" s="18" t="str">
        <x:v>Бюджетная оценка автора</x:v>
      </x:c>
      <x:c r="R1133" s="18" t="str"/>
    </x:row>
    <x:row r="1134" ht="44" customHeight="1">
      <x:c r="A1134" s="10" t="str">
        <x:v>B7.1</x:v>
      </x:c>
      <x:c r="B1134" s="10" t="str">
        <x:v>B7</x:v>
      </x:c>
      <x:c r="C1134" s="11" t="str">
        <x:v>Помещение</x:v>
      </x:c>
      <x:c r="D1134" s="11" t="str">
        <x:v>Распределители питания в стойках</x:v>
      </x:c>
      <x:c r="E1134" s="11" t="str">
        <x:v>2 PDU на стойку. Для &gt;8kW: 3-фазные 400V 32/63A, выходы C19 по OEM</x:v>
      </x:c>
      <x:c r="F1134" s="14" t="n">
        <x:v>2</x:v>
      </x:c>
      <x:c r="G1134" s="3" t="str">
        <x:v>шт</x:v>
      </x:c>
      <x:c r="H1134" s="15" t="n">
        <x:v>350</x:v>
      </x:c>
      <x:c r="I1134" s="15" t="n">
        <x:v>1500</x:v>
      </x:c>
      <x:c r="J1134" s="16" t="n">
        <x:f>IF(AND(ISNUMBER(F1134),ISNUMBER(H1134)),F1134*H1134,"")</x:f>
        <x:v>700</x:v>
      </x:c>
      <x:c r="K1134" s="16" t="n">
        <x:f>IF(AND(ISNUMBER(F1134),ISNUMBER(I1134)),F1134*I1134,"")</x:f>
        <x:v>3000</x:v>
      </x:c>
      <x:c r="L1134" s="11" t="str">
        <x:v>Купить</x:v>
      </x:c>
      <x:c r="M1134" s="11" t="str">
        <x:v>Число и номинал розеток уточнить по комплекту шнуров. Два PDU от одного ИБП не образуют независимые электровводы.</x:v>
      </x:c>
      <x:c r="N1134" s="11" t="str">
        <x:v>Бюджетная оценка на 03.10.2026. Источник подтверждает характеристики, а не цену.</x:v>
      </x:c>
      <x:c r="O1134" s="11" t="str">
        <x:f>IF(C1134="Опционально","Вне итога",IF(AND(ISNUMBER(F1134),ISNUMBER(H1134),ISNUMBER(I1134),F1134&gt;0,H1134&gt;=0,I1134&gt;=H1134),"Цена учтена","Уточнить цену/количество"))</x:f>
        <x:v>Цена учтена</x:v>
      </x:c>
      <x:c r="P1134" s="10"/>
      <x:c r="Q1134" s="18" t="str">
        <x:v>Бюджетная оценка автора</x:v>
      </x:c>
      <x:c r="R1134" s="18" t="str"/>
    </x:row>
    <x:row r="1135" ht="44" customHeight="1">
      <x:c r="A1135" s="10" t="str">
        <x:v>B7.1</x:v>
      </x:c>
      <x:c r="B1135" s="10" t="str">
        <x:v>B7</x:v>
      </x:c>
      <x:c r="C1135" s="11" t="str">
        <x:v>Помещение</x:v>
      </x:c>
      <x:c r="D1135" s="11" t="str">
        <x:v>Электрощит помещения</x:v>
      </x:c>
      <x:c r="E1135" s="11" t="str">
        <x:v>Вводной выключатель, отдельные линии IT и охлаждения, УЗИП, учёт, защитные устройства</x:v>
      </x:c>
      <x:c r="F1135" s="14" t="n">
        <x:v>1</x:v>
      </x:c>
      <x:c r="G1135" s="3" t="str">
        <x:v>к-т</x:v>
      </x:c>
      <x:c r="H1135" s="15" t="n">
        <x:v>1800</x:v>
      </x:c>
      <x:c r="I1135" s="15" t="n">
        <x:v>6000</x:v>
      </x:c>
      <x:c r="J1135" s="16" t="n">
        <x:f>IF(AND(ISNUMBER(F1135),ISNUMBER(H1135)),F1135*H1135,"")</x:f>
        <x:v>1800</x:v>
      </x:c>
      <x:c r="K1135" s="16" t="n">
        <x:f>IF(AND(ISNUMBER(F1135),ISNUMBER(I1135)),F1135*I1135,"")</x:f>
        <x:v>6000</x:v>
      </x:c>
      <x:c r="L1135" s="11" t="str">
        <x:v>Купить</x:v>
      </x:c>
      <x:c r="M1135" s="11" t="str">
        <x:v>Номиналы, селективность, УЗО и сечения определяются проектом. В цену включена комплектация щита.</x:v>
      </x:c>
      <x:c r="N1135" s="11" t="str">
        <x:v>Бюджетная оценка на 03.10.2026. Источник подтверждает характеристики, а не цену.</x:v>
      </x:c>
      <x:c r="O1135" s="11" t="str">
        <x:f>IF(C1135="Опционально","Вне итога",IF(AND(ISNUMBER(F1135),ISNUMBER(H1135),ISNUMBER(I1135),F1135&gt;0,H1135&gt;=0,I1135&gt;=H1135),"Цена учтена","Уточнить цену/количество"))</x:f>
        <x:v>Цена учтена</x:v>
      </x:c>
      <x:c r="P1135" s="10"/>
      <x:c r="Q1135" s="18" t="str">
        <x:v>Бюджетная оценка автора</x:v>
      </x:c>
      <x:c r="R1135" s="18" t="str"/>
    </x:row>
    <x:row r="1136" ht="44" customHeight="1">
      <x:c r="A1136" s="10" t="str">
        <x:v>B7.1</x:v>
      </x:c>
      <x:c r="B1136" s="10" t="str">
        <x:v>B7</x:v>
      </x:c>
      <x:c r="C1136" s="11" t="str">
        <x:v>Помещение</x:v>
      </x:c>
      <x:c r="D1136" s="11" t="str">
        <x:v>Силовой кабель и прокладка до комнаты</x:v>
      </x:c>
      <x:c r="E1136" s="11" t="str">
        <x:v>Кабель, лоток, вводы и крепления. Сечение по расчёту</x:v>
      </x:c>
      <x:c r="F1136" s="14" t="n">
        <x:v>30</x:v>
      </x:c>
      <x:c r="G1136" s="3" t="str">
        <x:v>м</x:v>
      </x:c>
      <x:c r="H1136" s="15" t="n">
        <x:v>40</x:v>
      </x:c>
      <x:c r="I1136" s="15" t="n">
        <x:v>100</x:v>
      </x:c>
      <x:c r="J1136" s="16" t="n">
        <x:f>IF(AND(ISNUMBER(F1136),ISNUMBER(H1136)),F1136*H1136,"")</x:f>
        <x:v>1200</x:v>
      </x:c>
      <x:c r="K1136" s="16" t="n">
        <x:f>IF(AND(ISNUMBER(F1136),ISNUMBER(I1136)),F1136*I1136,"")</x:f>
        <x:v>3000</x:v>
      </x:c>
      <x:c r="L1136" s="11" t="str">
        <x:v>Купить</x:v>
      </x:c>
      <x:c r="M1136" s="11" t="str">
        <x:v>Исходная трасса 30 м. Меняется после обмера. Не является готовым выбором сечения кабеля.</x:v>
      </x:c>
      <x:c r="N1136" s="11" t="str">
        <x:v>Бюджетная оценка на 03.10.2026. Источник подтверждает характеристики, а не цену.</x:v>
      </x:c>
      <x:c r="O1136" s="11" t="str">
        <x:f>IF(C1136="Опционально","Вне итога",IF(AND(ISNUMBER(F1136),ISNUMBER(H1136),ISNUMBER(I1136),F1136&gt;0,H1136&gt;=0,I1136&gt;=H1136),"Цена учтена","Уточнить цену/количество"))</x:f>
        <x:v>Цена учтена</x:v>
      </x:c>
      <x:c r="P1136" s="10"/>
      <x:c r="Q1136" s="18" t="str">
        <x:v>Бюджетная оценка автора</x:v>
      </x:c>
      <x:c r="R1136" s="18" t="str"/>
    </x:row>
    <x:row r="1137" ht="44" customHeight="1">
      <x:c r="A1137" s="10" t="str">
        <x:v>B7.1</x:v>
      </x:c>
      <x:c r="B1137" s="10" t="str">
        <x:v>B7</x:v>
      </x:c>
      <x:c r="C1137" s="11" t="str">
        <x:v>Помещение</x:v>
      </x:c>
      <x:c r="D1137" s="11" t="str">
        <x:v>Внутренние силовые линии</x:v>
      </x:c>
      <x:c r="E1137" s="11" t="str">
        <x:v>Кабели от щита до ИБП/PDU и оборудования охлаждения</x:v>
      </x:c>
      <x:c r="F1137" s="14" t="n">
        <x:v>18</x:v>
      </x:c>
      <x:c r="G1137" s="3" t="str">
        <x:v>м</x:v>
      </x:c>
      <x:c r="H1137" s="15" t="n">
        <x:v>25</x:v>
      </x:c>
      <x:c r="I1137" s="15" t="n">
        <x:v>70</x:v>
      </x:c>
      <x:c r="J1137" s="16" t="n">
        <x:f>IF(AND(ISNUMBER(F1137),ISNUMBER(H1137)),F1137*H1137,"")</x:f>
        <x:v>450</x:v>
      </x:c>
      <x:c r="K1137" s="16" t="n">
        <x:f>IF(AND(ISNUMBER(F1137),ISNUMBER(I1137)),F1137*I1137,"")</x:f>
        <x:v>1260</x:v>
      </x:c>
      <x:c r="L1137" s="11" t="str">
        <x:v>Купить</x:v>
      </x:c>
      <x:c r="M1137" s="11" t="str">
        <x:v>Исходные длины. Наконечники, разъёмы и крепёж учтены в строке расходников.</x:v>
      </x:c>
      <x:c r="N1137" s="11" t="str">
        <x:v>Бюджетная оценка на 03.10.2026. Источник подтверждает характеристики, а не цену.</x:v>
      </x:c>
      <x:c r="O1137" s="11" t="str">
        <x:f>IF(C1137="Опционально","Вне итога",IF(AND(ISNUMBER(F1137),ISNUMBER(H1137),ISNUMBER(I1137),F1137&gt;0,H1137&gt;=0,I1137&gt;=H1137),"Цена учтена","Уточнить цену/количество"))</x:f>
        <x:v>Цена учтена</x:v>
      </x:c>
      <x:c r="P1137" s="10"/>
      <x:c r="Q1137" s="18" t="str">
        <x:v>Бюджетная оценка автора</x:v>
      </x:c>
      <x:c r="R1137" s="18" t="str"/>
    </x:row>
    <x:row r="1138" ht="61" customHeight="1">
      <x:c r="A1138" s="10" t="str">
        <x:v>B7.1</x:v>
      </x:c>
      <x:c r="B1138" s="10" t="str">
        <x:v>B7</x:v>
      </x:c>
      <x:c r="C1138" s="11" t="str">
        <x:v>Помещение</x:v>
      </x:c>
      <x:c r="D1138" s="11" t="str">
        <x:v>Резерв на увеличение доступной мощности</x:v>
      </x:c>
      <x:c r="E1138" s="11" t="str">
        <x:v>Техническое присоединение/изменение ввода, если существующей мощности не хватает</x:v>
      </x:c>
      <x:c r="F1138" s="14" t="n">
        <x:v>1</x:v>
      </x:c>
      <x:c r="G1138" s="3" t="str">
        <x:v>резерв</x:v>
      </x:c>
      <x:c r="H1138" s="15" t="n">
        <x:v>0</x:v>
      </x:c>
      <x:c r="I1138" s="15" t="n">
        <x:v>20000</x:v>
      </x:c>
      <x:c r="J1138" s="16" t="n">
        <x:f>IF(AND(ISNUMBER(F1138),ISNUMBER(H1138)),F1138*H1138,"")</x:f>
        <x:v>0</x:v>
      </x:c>
      <x:c r="K1138" s="16" t="n">
        <x:f>IF(AND(ISNUMBER(F1138),ISNUMBER(I1138)),F1138*I1138,"")</x:f>
        <x:v>20000</x:v>
      </x:c>
      <x:c r="L1138" s="11" t="str">
        <x:v>Резерв</x:v>
      </x:c>
      <x:c r="M1138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1138" s="11" t="str">
        <x:v>Бюджетная оценка на 03.10.2026. Источник подтверждает характеристики, а не цену.</x:v>
      </x:c>
      <x:c r="O1138" s="11" t="str">
        <x:f>IF(C1138="Опционально","Вне итога",IF(AND(ISNUMBER(F1138),ISNUMBER(H1138),ISNUMBER(I1138),F1138&gt;0,H1138&gt;=0,I1138&gt;=H1138),"Цена учтена","Уточнить цену/количество"))</x:f>
        <x:v>Цена учтена</x:v>
      </x:c>
      <x:c r="P1138" s="10"/>
      <x:c r="Q1138" s="18" t="str">
        <x:v>Бюджетная оценка автора</x:v>
      </x:c>
      <x:c r="R1138" s="18" t="str"/>
    </x:row>
    <x:row r="1139" ht="61" customHeight="1">
      <x:c r="A1139" s="10" t="str">
        <x:v>B7.1</x:v>
      </x:c>
      <x:c r="B1139" s="10" t="str">
        <x:v>B7</x:v>
      </x:c>
      <x:c r="C1139" s="11" t="str">
        <x:v>Помещение</x:v>
      </x:c>
      <x:c r="D1139" s="11" t="str">
        <x:v>Постоянное охлаждение комнаты</x:v>
      </x:c>
      <x:c r="E1139" s="11" t="str">
        <x:v>2 установка(и), суммарно ≥24kW холода. Работа 24/7</x:v>
      </x:c>
      <x:c r="F1139" s="14" t="n">
        <x:v>2</x:v>
      </x:c>
      <x:c r="G1139" s="3" t="str">
        <x:v>шт</x:v>
      </x:c>
      <x:c r="H1139" s="15" t="n">
        <x:v>4200</x:v>
      </x:c>
      <x:c r="I1139" s="15" t="n">
        <x:v>10200</x:v>
      </x:c>
      <x:c r="J1139" s="16" t="n">
        <x:f>IF(AND(ISNUMBER(F1139),ISNUMBER(H1139)),F1139*H1139,"")</x:f>
        <x:v>8400</x:v>
      </x:c>
      <x:c r="K1139" s="16" t="n">
        <x:f>IF(AND(ISNUMBER(F1139),ISNUMBER(I1139)),F1139*I1139,"")</x:f>
        <x:v>20400</x:v>
      </x:c>
      <x:c r="L1139" s="11" t="str">
        <x:v>Купить</x:v>
      </x:c>
      <x:c r="M1139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1139" s="11" t="str">
        <x:v>Бюджетная оценка на 03.10.2026. Источник подтверждает характеристики, а не цену.</x:v>
      </x:c>
      <x:c r="O1139" s="11" t="str">
        <x:f>IF(C1139="Опционально","Вне итога",IF(AND(ISNUMBER(F1139),ISNUMBER(H1139),ISNUMBER(I1139),F1139&gt;0,H1139&gt;=0,I1139&gt;=H1139),"Цена учтена","Уточнить цену/количество"))</x:f>
        <x:v>Цена учтена</x:v>
      </x:c>
      <x:c r="P1139" s="10"/>
      <x:c r="Q1139" s="18" t="str">
        <x:v>Бюджетная оценка автора</x:v>
      </x:c>
      <x:c r="R1139" s="18" t="str"/>
    </x:row>
    <x:row r="1140" ht="44" customHeight="1">
      <x:c r="A1140" s="10" t="str">
        <x:v>B7.1</x:v>
      </x:c>
      <x:c r="B1140" s="10" t="str">
        <x:v>B7</x:v>
      </x:c>
      <x:c r="C1140" s="11" t="str">
        <x:v>Помещение</x:v>
      </x:c>
      <x:c r="D1140" s="11" t="str">
        <x:v>Трассы охлаждения и дренаж</x:v>
      </x:c>
      <x:c r="E1140" s="11" t="str">
        <x:v>Подача/обратка или фреон, теплоизоляция, отвод конденсата, кронштейны</x:v>
      </x:c>
      <x:c r="F1140" s="14" t="n">
        <x:v>40</x:v>
      </x:c>
      <x:c r="G1140" s="3" t="str">
        <x:v>м</x:v>
      </x:c>
      <x:c r="H1140" s="15" t="n">
        <x:v>25</x:v>
      </x:c>
      <x:c r="I1140" s="15" t="n">
        <x:v>65</x:v>
      </x:c>
      <x:c r="J1140" s="16" t="n">
        <x:f>IF(AND(ISNUMBER(F1140),ISNUMBER(H1140)),F1140*H1140,"")</x:f>
        <x:v>1000</x:v>
      </x:c>
      <x:c r="K1140" s="16" t="n">
        <x:f>IF(AND(ISNUMBER(F1140),ISNUMBER(I1140)),F1140*I1140,"")</x:f>
        <x:v>2600</x:v>
      </x:c>
      <x:c r="L1140" s="11" t="str">
        <x:v>Купить</x:v>
      </x:c>
      <x:c r="M1140" s="11" t="str">
        <x:v>20 м на установку как исходная длина. Проверить допустимую длину и перепад высот.</x:v>
      </x:c>
      <x:c r="N1140" s="11" t="str">
        <x:v>Бюджетная оценка на 03.10.2026. Источник подтверждает характеристики, а не цену.</x:v>
      </x:c>
      <x:c r="O1140" s="11" t="str">
        <x:f>IF(C1140="Опционально","Вне итога",IF(AND(ISNUMBER(F1140),ISNUMBER(H1140),ISNUMBER(I1140),F1140&gt;0,H1140&gt;=0,I1140&gt;=H1140),"Цена учтена","Уточнить цену/количество"))</x:f>
        <x:v>Цена учтена</x:v>
      </x:c>
      <x:c r="P1140" s="10"/>
      <x:c r="Q1140" s="18" t="str">
        <x:v>Бюджетная оценка автора</x:v>
      </x:c>
      <x:c r="R1140" s="18" t="str"/>
    </x:row>
    <x:row r="1141" ht="44" customHeight="1">
      <x:c r="A1141" s="10" t="str">
        <x:v>B7.1</x:v>
      </x:c>
      <x:c r="B1141" s="10" t="str">
        <x:v>B7</x:v>
      </x:c>
      <x:c r="C1141" s="11" t="str">
        <x:v>Помещение</x:v>
      </x:c>
      <x:c r="D1141" s="11" t="str">
        <x:v>Монтаж и настройка охлаждения</x:v>
      </x:c>
      <x:c r="E1141" s="11" t="str">
        <x:v>Установка наружных блоков, вакуумирование/заправка, настройка 24/7</x:v>
      </x:c>
      <x:c r="F1141" s="14" t="n">
        <x:v>2</x:v>
      </x:c>
      <x:c r="G1141" s="3" t="str">
        <x:v>усл</x:v>
      </x:c>
      <x:c r="H1141" s="15" t="n">
        <x:v>600</x:v>
      </x:c>
      <x:c r="I1141" s="15" t="n">
        <x:v>1800</x:v>
      </x:c>
      <x:c r="J1141" s="16" t="n">
        <x:f>IF(AND(ISNUMBER(F1141),ISNUMBER(H1141)),F1141*H1141,"")</x:f>
        <x:v>1200</x:v>
      </x:c>
      <x:c r="K1141" s="16" t="n">
        <x:f>IF(AND(ISNUMBER(F1141),ISNUMBER(I1141)),F1141*I1141,"")</x:f>
        <x:v>3600</x:v>
      </x:c>
      <x:c r="L1141" s="11" t="str">
        <x:v>Купить</x:v>
      </x:c>
      <x:c r="M1141" s="11" t="str"/>
      <x:c r="N1141" s="11" t="str">
        <x:v>Бюджетная оценка на 03.10.2026. Источник подтверждает характеристики, а не цену.</x:v>
      </x:c>
      <x:c r="O1141" s="11" t="str">
        <x:f>IF(C1141="Опционально","Вне итога",IF(AND(ISNUMBER(F1141),ISNUMBER(H1141),ISNUMBER(I1141),F1141&gt;0,H1141&gt;=0,I1141&gt;=H1141),"Цена учтена","Уточнить цену/количество"))</x:f>
        <x:v>Цена учтена</x:v>
      </x:c>
      <x:c r="P1141" s="10"/>
      <x:c r="Q1141" s="18" t="str">
        <x:v>Бюджетная оценка автора</x:v>
      </x:c>
      <x:c r="R1141" s="18" t="str"/>
    </x:row>
    <x:row r="1142" ht="44" customHeight="1">
      <x:c r="A1142" s="10" t="str">
        <x:v>B7.1</x:v>
      </x:c>
      <x:c r="B1142" s="10" t="str">
        <x:v>B7</x:v>
      </x:c>
      <x:c r="C1142" s="11" t="str">
        <x:v>Помещение</x:v>
      </x:c>
      <x:c r="D1142" s="11" t="str">
        <x:v>Разделение холодного и горячего воздуха</x:v>
      </x:c>
      <x:c r="E1142" s="11" t="str">
        <x:v>Направление потока, панели/изоляция, проект размещения</x:v>
      </x:c>
      <x:c r="F1142" s="14" t="n">
        <x:v>1</x:v>
      </x:c>
      <x:c r="G1142" s="3" t="str">
        <x:v>к-т</x:v>
      </x:c>
      <x:c r="H1142" s="15" t="n">
        <x:v>1200</x:v>
      </x:c>
      <x:c r="I1142" s="15" t="n">
        <x:v>4500</x:v>
      </x:c>
      <x:c r="J1142" s="16" t="n">
        <x:f>IF(AND(ISNUMBER(F1142),ISNUMBER(H1142)),F1142*H1142,"")</x:f>
        <x:v>1200</x:v>
      </x:c>
      <x:c r="K1142" s="16" t="n">
        <x:f>IF(AND(ISNUMBER(F1142),ISNUMBER(I1142)),F1142*I1142,"")</x:f>
        <x:v>4500</x:v>
      </x:c>
      <x:c r="L1142" s="11" t="str">
        <x:v>Купить</x:v>
      </x:c>
      <x:c r="M1142" s="11" t="str">
        <x:v>Не закрывать выходы горячего воздуха. Обслуживание и противопожарные проходы сохранить.</x:v>
      </x:c>
      <x:c r="N1142" s="11" t="str">
        <x:v>Бюджетная оценка на 03.10.2026. Источник подтверждает характеристики, а не цену.</x:v>
      </x:c>
      <x:c r="O1142" s="11" t="str">
        <x:f>IF(C1142="Опционально","Вне итога",IF(AND(ISNUMBER(F1142),ISNUMBER(H1142),ISNUMBER(I1142),F1142&gt;0,H1142&gt;=0,I1142&gt;=H1142),"Цена учтена","Уточнить цену/количество"))</x:f>
        <x:v>Цена учтена</x:v>
      </x:c>
      <x:c r="P1142" s="10"/>
      <x:c r="Q1142" s="18" t="str">
        <x:v>Бюджетная оценка автора</x:v>
      </x:c>
      <x:c r="R1142" s="18" t="str"/>
    </x:row>
    <x:row r="1143" ht="44" customHeight="1">
      <x:c r="A1143" s="10" t="str">
        <x:v>B7.1</x:v>
      </x:c>
      <x:c r="B1143" s="10" t="str">
        <x:v>B7</x:v>
      </x:c>
      <x:c r="C1143" s="11" t="str">
        <x:v>Помещение</x:v>
      </x:c>
      <x:c r="D1143" s="11" t="str">
        <x:v>Вентиляция и уплотнение вводов</x:v>
      </x:c>
      <x:c r="E1143" s="11" t="str">
        <x:v>Регулируемая вентиляция, решётки/фильтры, герметизация проходок</x:v>
      </x:c>
      <x:c r="F1143" s="14" t="n">
        <x:v>1</x:v>
      </x:c>
      <x:c r="G1143" s="3" t="str">
        <x:v>к-т</x:v>
      </x:c>
      <x:c r="H1143" s="15" t="n">
        <x:v>800</x:v>
      </x:c>
      <x:c r="I1143" s="15" t="n">
        <x:v>3500</x:v>
      </x:c>
      <x:c r="J1143" s="16" t="n">
        <x:f>IF(AND(ISNUMBER(F1143),ISNUMBER(H1143)),F1143*H1143,"")</x:f>
        <x:v>800</x:v>
      </x:c>
      <x:c r="K1143" s="16" t="n">
        <x:f>IF(AND(ISNUMBER(F1143),ISNUMBER(I1143)),F1143*I1143,"")</x:f>
        <x:v>3500</x:v>
      </x:c>
      <x:c r="L1143" s="11" t="str">
        <x:v>Купить</x:v>
      </x:c>
      <x:c r="M1143" s="11" t="str">
        <x:v>Кондиционер не обеспечивает приток воздуха сам по себе. Решение согласуется с расчётом охлаждения.</x:v>
      </x:c>
      <x:c r="N1143" s="11" t="str">
        <x:v>Бюджетная оценка на 03.10.2026. Источник подтверждает характеристики, а не цену.</x:v>
      </x:c>
      <x:c r="O1143" s="11" t="str">
        <x:f>IF(C1143="Опционально","Вне итога",IF(AND(ISNUMBER(F1143),ISNUMBER(H1143),ISNUMBER(I1143),F1143&gt;0,H1143&gt;=0,I1143&gt;=H1143),"Цена учтена","Уточнить цену/количество"))</x:f>
        <x:v>Цена учтена</x:v>
      </x:c>
      <x:c r="P1143" s="10"/>
      <x:c r="Q1143" s="18" t="str">
        <x:v>Бюджетная оценка автора</x:v>
      </x:c>
      <x:c r="R1143" s="18" t="str"/>
    </x:row>
    <x:row r="1144" ht="44" customHeight="1">
      <x:c r="A1144" s="10" t="str">
        <x:v>B7.1</x:v>
      </x:c>
      <x:c r="B1144" s="10" t="str">
        <x:v>B7</x:v>
      </x:c>
      <x:c r="C1144" s="11" t="str">
        <x:v>Помещение</x:v>
      </x:c>
      <x:c r="D1144" s="11" t="str">
        <x:v>Пожарная сигнализация</x:v>
      </x:c>
      <x:c r="E1144" s="11" t="str">
        <x:v>Датчик дыма, подключение к существующей системе или автономный комплект</x:v>
      </x:c>
      <x:c r="F1144" s="14" t="n">
        <x:v>1</x:v>
      </x:c>
      <x:c r="G1144" s="3" t="str">
        <x:v>к-т</x:v>
      </x:c>
      <x:c r="H1144" s="15" t="n">
        <x:v>150</x:v>
      </x:c>
      <x:c r="I1144" s="15" t="n">
        <x:v>700</x:v>
      </x:c>
      <x:c r="J1144" s="16" t="n">
        <x:f>IF(AND(ISNUMBER(F1144),ISNUMBER(H1144)),F1144*H1144,"")</x:f>
        <x:v>150</x:v>
      </x:c>
      <x:c r="K1144" s="16" t="n">
        <x:f>IF(AND(ISNUMBER(F1144),ISNUMBER(I1144)),F1144*I1144,"")</x:f>
        <x:v>700</x:v>
      </x:c>
      <x:c r="L1144" s="11" t="str">
        <x:v>Купить</x:v>
      </x:c>
      <x:c r="M1144" s="11" t="str"/>
      <x:c r="N1144" s="11" t="str">
        <x:v>Бюджетная оценка на 03.10.2026. Источник подтверждает характеристики, а не цену.</x:v>
      </x:c>
      <x:c r="O1144" s="11" t="str">
        <x:f>IF(C1144="Опционально","Вне итога",IF(AND(ISNUMBER(F1144),ISNUMBER(H1144),ISNUMBER(I1144),F1144&gt;0,H1144&gt;=0,I1144&gt;=H1144),"Цена учтена","Уточнить цену/количество"))</x:f>
        <x:v>Цена учтена</x:v>
      </x:c>
      <x:c r="P1144" s="10"/>
      <x:c r="Q1144" s="18" t="str">
        <x:v>Бюджетная оценка автора</x:v>
      </x:c>
      <x:c r="R1144" s="18" t="str"/>
    </x:row>
    <x:row r="1145" ht="44" customHeight="1">
      <x:c r="A1145" s="10" t="str">
        <x:v>B7.1</x:v>
      </x:c>
      <x:c r="B1145" s="10" t="str">
        <x:v>B7</x:v>
      </x:c>
      <x:c r="C1145" s="11" t="str">
        <x:v>Помещение</x:v>
      </x:c>
      <x:c r="D1145" s="11" t="str">
        <x:v>Огнетушители и обозначения</x:v>
      </x:c>
      <x:c r="E1145" s="11" t="str">
        <x:v>2 подходящих для электрооборудования огнетушителя, указатели</x:v>
      </x:c>
      <x:c r="F1145" s="14" t="n">
        <x:v>1</x:v>
      </x:c>
      <x:c r="G1145" s="3" t="str">
        <x:v>к-т</x:v>
      </x:c>
      <x:c r="H1145" s="15" t="n">
        <x:v>140</x:v>
      </x:c>
      <x:c r="I1145" s="15" t="n">
        <x:v>400</x:v>
      </x:c>
      <x:c r="J1145" s="16" t="n">
        <x:f>IF(AND(ISNUMBER(F1145),ISNUMBER(H1145)),F1145*H1145,"")</x:f>
        <x:v>140</x:v>
      </x:c>
      <x:c r="K1145" s="16" t="n">
        <x:f>IF(AND(ISNUMBER(F1145),ISNUMBER(I1145)),F1145*I1145,"")</x:f>
        <x:v>400</x:v>
      </x:c>
      <x:c r="L1145" s="11" t="str">
        <x:v>Купить</x:v>
      </x:c>
      <x:c r="M1145" s="11" t="str">
        <x:v>Тип и размещение определяет местный проект помещения.</x:v>
      </x:c>
      <x:c r="N1145" s="11" t="str">
        <x:v>Бюджетная оценка на 03.10.2026. Источник подтверждает характеристики, а не цену.</x:v>
      </x:c>
      <x:c r="O1145" s="11" t="str">
        <x:f>IF(C1145="Опционально","Вне итога",IF(AND(ISNUMBER(F1145),ISNUMBER(H1145),ISNUMBER(I1145),F1145&gt;0,H1145&gt;=0,I1145&gt;=H1145),"Цена учтена","Уточнить цену/количество"))</x:f>
        <x:v>Цена учтена</x:v>
      </x:c>
      <x:c r="P1145" s="10"/>
      <x:c r="Q1145" s="18" t="str">
        <x:v>Бюджетная оценка автора</x:v>
      </x:c>
      <x:c r="R1145" s="18" t="str"/>
    </x:row>
    <x:row r="1146" ht="44" customHeight="1">
      <x:c r="A1146" s="10" t="str">
        <x:v>B7.1</x:v>
      </x:c>
      <x:c r="B1146" s="10" t="str">
        <x:v>B7</x:v>
      </x:c>
      <x:c r="C1146" s="11" t="str">
        <x:v>Помещение</x:v>
      </x:c>
      <x:c r="D1146" s="11" t="str">
        <x:v>Контроль температуры и влажности</x:v>
      </x:c>
      <x:c r="E1146" s="11" t="str">
        <x:v>Сетевой датчик с 2–4 внешними зондами и уведомлением</x:v>
      </x:c>
      <x:c r="F1146" s="14" t="n">
        <x:v>1</x:v>
      </x:c>
      <x:c r="G1146" s="3" t="str">
        <x:v>к-т</x:v>
      </x:c>
      <x:c r="H1146" s="15" t="n">
        <x:v>150</x:v>
      </x:c>
      <x:c r="I1146" s="15" t="n">
        <x:v>600</x:v>
      </x:c>
      <x:c r="J1146" s="16" t="n">
        <x:f>IF(AND(ISNUMBER(F1146),ISNUMBER(H1146)),F1146*H1146,"")</x:f>
        <x:v>150</x:v>
      </x:c>
      <x:c r="K1146" s="16" t="n">
        <x:f>IF(AND(ISNUMBER(F1146),ISNUMBER(I1146)),F1146*I1146,"")</x:f>
        <x:v>600</x:v>
      </x:c>
      <x:c r="L1146" s="11" t="str">
        <x:v>Купить</x:v>
      </x:c>
      <x:c r="M1146" s="11" t="str">
        <x:v>Настроить аварийное завершение работы при перегреве/сбое охлаждения.</x:v>
      </x:c>
      <x:c r="N1146" s="11" t="str">
        <x:v>Бюджетная оценка на 03.10.2026. Источник подтверждает характеристики, а не цену.</x:v>
      </x:c>
      <x:c r="O1146" s="11" t="str">
        <x:f>IF(C1146="Опционально","Вне итога",IF(AND(ISNUMBER(F1146),ISNUMBER(H1146),ISNUMBER(I1146),F1146&gt;0,H1146&gt;=0,I1146&gt;=H1146),"Цена учтена","Уточнить цену/количество"))</x:f>
        <x:v>Цена учтена</x:v>
      </x:c>
      <x:c r="P1146" s="10"/>
      <x:c r="Q1146" s="18" t="str">
        <x:v>Бюджетная оценка автора</x:v>
      </x:c>
      <x:c r="R1146" s="18" t="str"/>
    </x:row>
    <x:row r="1147" ht="44" customHeight="1">
      <x:c r="A1147" s="10" t="str">
        <x:v>B7.1</x:v>
      </x:c>
      <x:c r="B1147" s="10" t="str">
        <x:v>B7</x:v>
      </x:c>
      <x:c r="C1147" s="11" t="str">
        <x:v>Помещение</x:v>
      </x:c>
      <x:c r="D1147" s="11" t="str">
        <x:v>Крепёж и мелкие расходники</x:v>
      </x:c>
      <x:c r="E1147" s="11" t="str">
        <x:v>Наконечники, клеммы, маркировка, стяжки-липучки, вводы, запас кабеля</x:v>
      </x:c>
      <x:c r="F1147" s="14" t="n">
        <x:v>1</x:v>
      </x:c>
      <x:c r="G1147" s="3" t="str">
        <x:v>к-т</x:v>
      </x:c>
      <x:c r="H1147" s="15" t="n">
        <x:v>500</x:v>
      </x:c>
      <x:c r="I1147" s="15" t="n">
        <x:v>1800</x:v>
      </x:c>
      <x:c r="J1147" s="16" t="n">
        <x:f>IF(AND(ISNUMBER(F1147),ISNUMBER(H1147)),F1147*H1147,"")</x:f>
        <x:v>500</x:v>
      </x:c>
      <x:c r="K1147" s="16" t="n">
        <x:f>IF(AND(ISNUMBER(F1147),ISNUMBER(I1147)),F1147*I1147,"")</x:f>
        <x:v>1800</x:v>
      </x:c>
      <x:c r="L1147" s="11" t="str">
        <x:v>Купить</x:v>
      </x:c>
      <x:c r="M1147" s="11" t="str"/>
      <x:c r="N1147" s="11" t="str">
        <x:v>Бюджетная оценка на 03.10.2026. Источник подтверждает характеристики, а не цену.</x:v>
      </x:c>
      <x:c r="O1147" s="11" t="str">
        <x:f>IF(C1147="Опционально","Вне итога",IF(AND(ISNUMBER(F1147),ISNUMBER(H1147),ISNUMBER(I1147),F1147&gt;0,H1147&gt;=0,I1147&gt;=H1147),"Цена учтена","Уточнить цену/количество"))</x:f>
        <x:v>Цена учтена</x:v>
      </x:c>
      <x:c r="P1147" s="10"/>
      <x:c r="Q1147" s="18" t="str">
        <x:v>Бюджетная оценка автора</x:v>
      </x:c>
      <x:c r="R1147" s="18" t="str"/>
    </x:row>
    <x:row r="1148" ht="44" customHeight="1">
      <x:c r="A1148" s="10" t="str">
        <x:v>B7.1</x:v>
      </x:c>
      <x:c r="B1148" s="10" t="str">
        <x:v>B7</x:v>
      </x:c>
      <x:c r="C1148" s="11" t="str">
        <x:v>Помещение</x:v>
      </x:c>
      <x:c r="D1148" s="11" t="str">
        <x:v>Монтаж и измерения электрики</x:v>
      </x:c>
      <x:c r="E1148" s="11" t="str">
        <x:v>Монтаж, проверка защит, заземления и нагрузочный тест</x:v>
      </x:c>
      <x:c r="F1148" s="14" t="n">
        <x:v>1</x:v>
      </x:c>
      <x:c r="G1148" s="3" t="str">
        <x:v>усл</x:v>
      </x:c>
      <x:c r="H1148" s="15" t="n">
        <x:v>2500</x:v>
      </x:c>
      <x:c r="I1148" s="15" t="n">
        <x:v>8000</x:v>
      </x:c>
      <x:c r="J1148" s="16" t="n">
        <x:f>IF(AND(ISNUMBER(F1148),ISNUMBER(H1148)),F1148*H1148,"")</x:f>
        <x:v>2500</x:v>
      </x:c>
      <x:c r="K1148" s="16" t="n">
        <x:f>IF(AND(ISNUMBER(F1148),ISNUMBER(I1148)),F1148*I1148,"")</x:f>
        <x:v>8000</x:v>
      </x:c>
      <x:c r="L1148" s="11" t="str">
        <x:v>Купить</x:v>
      </x:c>
      <x:c r="M1148" s="11" t="str"/>
      <x:c r="N1148" s="11" t="str">
        <x:v>Бюджетная оценка на 03.10.2026. Источник подтверждает характеристики, а не цену.</x:v>
      </x:c>
      <x:c r="O1148" s="11" t="str">
        <x:f>IF(C1148="Опционально","Вне итога",IF(AND(ISNUMBER(F1148),ISNUMBER(H1148),ISNUMBER(I1148),F1148&gt;0,H1148&gt;=0,I1148&gt;=H1148),"Цена учтена","Уточнить цену/количество"))</x:f>
        <x:v>Цена учтена</x:v>
      </x:c>
      <x:c r="P1148" s="10"/>
      <x:c r="Q1148" s="18" t="str">
        <x:v>Бюджетная оценка автора</x:v>
      </x:c>
      <x:c r="R1148" s="18" t="str"/>
    </x:row>
    <x:row r="1149" ht="44" customHeight="1">
      <x:c r="A1149" s="10" t="str">
        <x:v>B7.1</x:v>
      </x:c>
      <x:c r="B1149" s="10" t="str">
        <x:v>B7</x:v>
      </x:c>
      <x:c r="C1149" s="11" t="str">
        <x:v>Помещение</x:v>
      </x:c>
      <x:c r="D1149" s="11" t="str">
        <x:v>Доставка, разгрузка и занос</x:v>
      </x:c>
      <x:c r="E1149" s="11" t="str">
        <x:v>Транспорт, такелаж, страховка перевозки</x:v>
      </x:c>
      <x:c r="F1149" s="14" t="n">
        <x:v>1</x:v>
      </x:c>
      <x:c r="G1149" s="3" t="str">
        <x:v>усл</x:v>
      </x:c>
      <x:c r="H1149" s="15" t="n">
        <x:v>2000</x:v>
      </x:c>
      <x:c r="I1149" s="15" t="n">
        <x:v>10000</x:v>
      </x:c>
      <x:c r="J1149" s="16" t="n">
        <x:f>IF(AND(ISNUMBER(F1149),ISNUMBER(H1149)),F1149*H1149,"")</x:f>
        <x:v>2000</x:v>
      </x:c>
      <x:c r="K1149" s="16" t="n">
        <x:f>IF(AND(ISNUMBER(F1149),ISNUMBER(I1149)),F1149*I1149,"")</x:f>
        <x:v>10000</x:v>
      </x:c>
      <x:c r="L1149" s="11" t="str">
        <x:v>Купить</x:v>
      </x:c>
      <x:c r="M1149" s="11" t="str">
        <x:v>Без импортной пошлины/НДС. Для тяжёлых серверов проверить маршрут заноса заранее.</x:v>
      </x:c>
      <x:c r="N1149" s="11" t="str">
        <x:v>Бюджетная оценка на 03.10.2026. Источник подтверждает характеристики, а не цену.</x:v>
      </x:c>
      <x:c r="O1149" s="11" t="str">
        <x:f>IF(C1149="Опционально","Вне итога",IF(AND(ISNUMBER(F1149),ISNUMBER(H1149),ISNUMBER(I1149),F1149&gt;0,H1149&gt;=0,I1149&gt;=H1149),"Цена учтена","Уточнить цену/количество"))</x:f>
        <x:v>Цена учтена</x:v>
      </x:c>
      <x:c r="P1149" s="10"/>
      <x:c r="Q1149" s="18" t="str">
        <x:v>Бюджетная оценка автора</x:v>
      </x:c>
      <x:c r="R1149" s="18" t="str"/>
    </x:row>
    <x:row r="1150" ht="44" customHeight="1">
      <x:c r="A1150" s="10" t="str">
        <x:v>B7.1</x:v>
      </x:c>
      <x:c r="B1150" s="10" t="str">
        <x:v>B7</x:v>
      </x:c>
      <x:c r="C1150" s="11" t="str">
        <x:v>Опционально</x:v>
      </x:c>
      <x:c r="D1150" s="11" t="str">
        <x:v>Резервная система охлаждения</x:v>
      </x:c>
      <x:c r="E1150" s="11" t="str">
        <x:v>N+1 с автоматическим переключением, расчёт отдельно</x:v>
      </x:c>
      <x:c r="F1150" s="14" t="n">
        <x:v>1</x:v>
      </x:c>
      <x:c r="G1150" s="3" t="str">
        <x:v>к-т</x:v>
      </x:c>
      <x:c r="H1150" s="15"/>
      <x:c r="I1150" s="15"/>
      <x:c r="J1150" s="16" t="str">
        <x:f>IF(AND(ISNUMBER(F1150),ISNUMBER(H1150)),F1150*H1150,"")</x:f>
      </x:c>
      <x:c r="K1150" s="16" t="str">
        <x:f>IF(AND(ISNUMBER(F1150),ISNUMBER(I1150)),F1150*I1150,"")</x:f>
      </x:c>
      <x:c r="L1150" s="11" t="str">
        <x:v>По проекту</x:v>
      </x:c>
      <x:c r="M1150" s="11" t="str">
        <x:v>Нужна для непрерывной работы при отказе охлаждения. В базовом бюджете система останавливается безопасно.</x:v>
      </x:c>
      <x:c r="N1150" s="11" t="str">
        <x:v>Без цены. Требуется отдельное предложение.</x:v>
      </x:c>
      <x:c r="O1150" s="11" t="str">
        <x:f>IF(C1150="Опционально","Вне итога",IF(AND(ISNUMBER(F1150),ISNUMBER(H1150),ISNUMBER(I1150),F1150&gt;0,H1150&gt;=0,I1150&gt;=H1150),"Цена учтена","Уточнить цену/количество"))</x:f>
        <x:v>Вне итога</x:v>
      </x:c>
      <x:c r="P1150" s="10"/>
      <x:c r="Q1150" s="18" t="str">
        <x:v>Бюджетная оценка автора</x:v>
      </x:c>
      <x:c r="R1150" s="18" t="str"/>
    </x:row>
    <x:row r="1151" ht="44" customHeight="1">
      <x:c r="A1151" s="10" t="str">
        <x:v>B7.1</x:v>
      </x:c>
      <x:c r="B1151" s="10" t="str">
        <x:v>B7</x:v>
      </x:c>
      <x:c r="C1151" s="11" t="str">
        <x:v>Опционально</x:v>
      </x:c>
      <x:c r="D1151" s="11" t="str">
        <x:v>Генератор и переключение ввода</x:v>
      </x:c>
      <x:c r="E1151" s="11" t="str">
        <x:v>Для длительных отключений, размер по проекту</x:v>
      </x:c>
      <x:c r="F1151" s="14" t="n">
        <x:v>1</x:v>
      </x:c>
      <x:c r="G1151" s="3" t="str">
        <x:v>к-т</x:v>
      </x:c>
      <x:c r="H1151" s="15"/>
      <x:c r="I1151" s="15"/>
      <x:c r="J1151" s="16" t="str">
        <x:f>IF(AND(ISNUMBER(F1151),ISNUMBER(H1151)),F1151*H1151,"")</x:f>
      </x:c>
      <x:c r="K1151" s="16" t="str">
        <x:f>IF(AND(ISNUMBER(F1151),ISNUMBER(I1151)),F1151*I1151,"")</x:f>
      </x:c>
      <x:c r="L1151" s="11" t="str">
        <x:v>По проекту</x:v>
      </x:c>
      <x:c r="M1151" s="11" t="str">
        <x:v>Не включён в базовую сумму. ИБП рассчитан на короткую автономность и завершение работы.</x:v>
      </x:c>
      <x:c r="N1151" s="11" t="str">
        <x:v>Без цены. Требуется отдельное предложение.</x:v>
      </x:c>
      <x:c r="O1151" s="11" t="str">
        <x:f>IF(C1151="Опционально","Вне итога",IF(AND(ISNUMBER(F1151),ISNUMBER(H1151),ISNUMBER(I1151),F1151&gt;0,H1151&gt;=0,I1151&gt;=H1151),"Цена учтена","Уточнить цену/количество"))</x:f>
        <x:v>Вне итога</x:v>
      </x:c>
      <x:c r="P1151" s="10"/>
      <x:c r="Q1151" s="18" t="str">
        <x:v>Бюджетная оценка автора</x:v>
      </x:c>
      <x:c r="R1151" s="18" t="str"/>
    </x:row>
    <x:row r="1152" ht="61" customHeight="1">
      <x:c r="A1152" s="10" t="str">
        <x:v>B7.1</x:v>
      </x:c>
      <x:c r="B1152" s="10" t="str">
        <x:v>B7</x:v>
      </x:c>
      <x:c r="C1152" s="11" t="str">
        <x:v>Запуск</x:v>
      </x:c>
      <x:c r="D1152" s="11" t="str">
        <x:v>Системное ПО</x:v>
      </x:c>
      <x:c r="E1152" s="11" t="str">
        <x:v>Ubuntu, NVIDIA драйверы, CUDA, NCCL, SGLang/vLLM</x:v>
      </x:c>
      <x:c r="F1152" s="14" t="n">
        <x:v>1</x:v>
      </x:c>
      <x:c r="G1152" s="3" t="str">
        <x:v>к-т</x:v>
      </x:c>
      <x:c r="H1152" s="15" t="n">
        <x:v>0</x:v>
      </x:c>
      <x:c r="I1152" s="15" t="n">
        <x:v>0</x:v>
      </x:c>
      <x:c r="J1152" s="16" t="n">
        <x:f>IF(AND(ISNUMBER(F1152),ISNUMBER(H1152)),F1152*H1152,"")</x:f>
        <x:v>0</x:v>
      </x:c>
      <x:c r="K1152" s="16" t="n">
        <x:f>IF(AND(ISNUMBER(F1152),ISNUMBER(I1152)),F1152*I1152,"")</x:f>
        <x:v>0</x:v>
      </x:c>
      <x:c r="L1152" s="11" t="str">
        <x:v>Без оплаты лицензии</x:v>
      </x:c>
      <x:c r="M1152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1152" s="11" t="str">
        <x:v>Бюджетная оценка на 03.10.2026. Источник подтверждает характеристики, а не цену.</x:v>
      </x:c>
      <x:c r="O1152" s="11" t="str">
        <x:f>IF(C1152="Опционально","Вне итога",IF(AND(ISNUMBER(F1152),ISNUMBER(H1152),ISNUMBER(I1152),F1152&gt;0,H1152&gt;=0,I1152&gt;=H1152),"Цена учтена","Уточнить цену/количество"))</x:f>
        <x:v>Цена учтена</x:v>
      </x:c>
      <x:c r="P1152" s="10"/>
      <x:c r="Q1152" s="18" t="str">
        <x:v>Moonshot: Kimi K3, модель</x:v>
      </x:c>
      <x:c r="R1152" s="18" t="str">
        <x:v>https://huggingface.co/moonshotai/Kimi-K3</x:v>
      </x:c>
    </x:row>
    <x:row r="1153" ht="44" customHeight="1">
      <x:c r="A1153" s="10" t="str">
        <x:v>B7.1</x:v>
      </x:c>
      <x:c r="B1153" s="10" t="str">
        <x:v>B7</x:v>
      </x:c>
      <x:c r="C1153" s="11" t="str">
        <x:v>Запуск</x:v>
      </x:c>
      <x:c r="D1153" s="11" t="str">
        <x:v>Установка и настройка оборудования</x:v>
      </x:c>
      <x:c r="E1153" s="11" t="str">
        <x:v>Обновление firmware, ОС, драйверов, сеть, диски и мониторинг</x:v>
      </x:c>
      <x:c r="F1153" s="14" t="n">
        <x:v>1</x:v>
      </x:c>
      <x:c r="G1153" s="3" t="str">
        <x:v>усл</x:v>
      </x:c>
      <x:c r="H1153" s="15" t="n">
        <x:v>3000</x:v>
      </x:c>
      <x:c r="I1153" s="15" t="n">
        <x:v>12000</x:v>
      </x:c>
      <x:c r="J1153" s="16" t="n">
        <x:f>IF(AND(ISNUMBER(F1153),ISNUMBER(H1153)),F1153*H1153,"")</x:f>
        <x:v>3000</x:v>
      </x:c>
      <x:c r="K1153" s="16" t="n">
        <x:f>IF(AND(ISNUMBER(F1153),ISNUMBER(I1153)),F1153*I1153,"")</x:f>
        <x:v>12000</x:v>
      </x:c>
      <x:c r="L1153" s="11" t="str">
        <x:v>Купить</x:v>
      </x:c>
      <x:c r="M1153" s="11" t="str">
        <x:v>Фиксированная работа при покупке, без помесячного обслуживания.</x:v>
      </x:c>
      <x:c r="N1153" s="11" t="str">
        <x:v>Бюджетная оценка на 03.10.2026. Источник подтверждает характеристики, а не цену.</x:v>
      </x:c>
      <x:c r="O1153" s="11" t="str">
        <x:f>IF(C1153="Опционально","Вне итога",IF(AND(ISNUMBER(F1153),ISNUMBER(H1153),ISNUMBER(I1153),F1153&gt;0,H1153&gt;=0,I1153&gt;=H1153),"Цена учтена","Уточнить цену/количество"))</x:f>
        <x:v>Цена учтена</x:v>
      </x:c>
      <x:c r="P1153" s="10"/>
      <x:c r="Q1153" s="18" t="str">
        <x:v>Бюджетная оценка автора</x:v>
      </x:c>
      <x:c r="R1153" s="18" t="str"/>
    </x:row>
    <x:row r="1154" ht="44" customHeight="1">
      <x:c r="A1154" s="10" t="str">
        <x:v>B7.1</x:v>
      </x:c>
      <x:c r="B1154" s="10" t="str">
        <x:v>B7</x:v>
      </x:c>
      <x:c r="C1154" s="11" t="str">
        <x:v>Запуск</x:v>
      </x:c>
      <x:c r="D1154" s="11" t="str">
        <x:v>Загрузка и проверка модели</x:v>
      </x:c>
      <x:c r="E1154" s="11" t="str">
        <x:v>Загрузка на локальные SSD, проверка файлов, подбор контекста, нагрузочный тест</x:v>
      </x:c>
      <x:c r="F1154" s="14" t="n">
        <x:v>1</x:v>
      </x:c>
      <x:c r="G1154" s="3" t="str">
        <x:v>усл</x:v>
      </x:c>
      <x:c r="H1154" s="15" t="n">
        <x:v>3000</x:v>
      </x:c>
      <x:c r="I1154" s="15" t="n">
        <x:v>12000</x:v>
      </x:c>
      <x:c r="J1154" s="16" t="n">
        <x:f>IF(AND(ISNUMBER(F1154),ISNUMBER(H1154)),F1154*H1154,"")</x:f>
        <x:v>3000</x:v>
      </x:c>
      <x:c r="K1154" s="16" t="n">
        <x:f>IF(AND(ISNUMBER(F1154),ISNUMBER(I1154)),F1154*I1154,"")</x:f>
        <x:v>12000</x:v>
      </x:c>
      <x:c r="L1154" s="11" t="str">
        <x:v>Купить</x:v>
      </x:c>
      <x:c r="M1154" s="11" t="str">
        <x:v>Проверить память, время первого ответа, токены/с, качество и восстановление после перезагрузки.</x:v>
      </x:c>
      <x:c r="N1154" s="11" t="str">
        <x:v>Бюджетная оценка на 03.10.2026. Источник подтверждает характеристики, а не цену.</x:v>
      </x:c>
      <x:c r="O1154" s="11" t="str">
        <x:f>IF(C1154="Опционально","Вне итога",IF(AND(ISNUMBER(F1154),ISNUMBER(H1154),ISNUMBER(I1154),F1154&gt;0,H1154&gt;=0,I1154&gt;=H1154),"Цена учтена","Уточнить цену/количество"))</x:f>
        <x:v>Цена учтена</x:v>
      </x:c>
      <x:c r="P1154" s="10"/>
      <x:c r="Q1154" s="18" t="str">
        <x:v>Бюджетная оценка автора</x:v>
      </x:c>
      <x:c r="R1154" s="18" t="str"/>
    </x:row>
    <x:row r="1155" ht="44" customHeight="1">
      <x:c r="A1155" s="10" t="str">
        <x:v>B7.1</x:v>
      </x:c>
      <x:c r="B1155" s="10" t="str">
        <x:v>B7</x:v>
      </x:c>
      <x:c r="C1155" s="11" t="str">
        <x:v>Запуск</x:v>
      </x:c>
      <x:c r="D1155" s="11" t="str">
        <x:v>Резервное копирование и документация</x:v>
      </x:c>
      <x:c r="E1155" s="11" t="str">
        <x:v>Настроить копии, аварийное завершение и восстановление. Передать инструкцию</x:v>
      </x:c>
      <x:c r="F1155" s="14" t="n">
        <x:v>1</x:v>
      </x:c>
      <x:c r="G1155" s="3" t="str">
        <x:v>усл</x:v>
      </x:c>
      <x:c r="H1155" s="15" t="n">
        <x:v>1500</x:v>
      </x:c>
      <x:c r="I1155" s="15" t="n">
        <x:v>6000</x:v>
      </x:c>
      <x:c r="J1155" s="16" t="n">
        <x:f>IF(AND(ISNUMBER(F1155),ISNUMBER(H1155)),F1155*H1155,"")</x:f>
        <x:v>1500</x:v>
      </x:c>
      <x:c r="K1155" s="16" t="n">
        <x:f>IF(AND(ISNUMBER(F1155),ISNUMBER(I1155)),F1155*I1155,"")</x:f>
        <x:v>6000</x:v>
      </x:c>
      <x:c r="L1155" s="11" t="str">
        <x:v>Купить</x:v>
      </x:c>
      <x:c r="M1155" s="11" t="str"/>
      <x:c r="N1155" s="11" t="str">
        <x:v>Бюджетная оценка на 03.10.2026. Источник подтверждает характеристики, а не цену.</x:v>
      </x:c>
      <x:c r="O1155" s="11" t="str">
        <x:f>IF(C1155="Опционально","Вне итога",IF(AND(ISNUMBER(F1155),ISNUMBER(H1155),ISNUMBER(I1155),F1155&gt;0,H1155&gt;=0,I1155&gt;=H1155),"Цена учтена","Уточнить цену/количество"))</x:f>
        <x:v>Цена учтена</x:v>
      </x:c>
      <x:c r="P1155" s="10"/>
      <x:c r="Q1155" s="18" t="str">
        <x:v>Бюджетная оценка автора</x:v>
      </x:c>
      <x:c r="R1155" s="18" t="str"/>
    </x:row>
    <x:row r="1156" ht="44" customHeight="1">
      <x:c r="A1156" s="10" t="str">
        <x:v>B7.1</x:v>
      </x:c>
      <x:c r="B1156" s="10" t="str">
        <x:v>B7</x:v>
      </x:c>
      <x:c r="C1156" s="11" t="str">
        <x:v>Запуск</x:v>
      </x:c>
      <x:c r="D1156" s="11" t="str">
        <x:v>Резерв на адаптацию программы запуска</x:v>
      </x:c>
      <x:c r="E1156" s="11" t="str">
        <x:v>Прототип распределения модели, совместимость kernels/обмена</x:v>
      </x:c>
      <x:c r="F1156" s="14" t="n">
        <x:v>1</x:v>
      </x:c>
      <x:c r="G1156" s="3" t="str">
        <x:v>резерв</x:v>
      </x:c>
      <x:c r="H1156" s="15" t="n">
        <x:v>15000</x:v>
      </x:c>
      <x:c r="I1156" s="15" t="n">
        <x:v>100000</x:v>
      </x:c>
      <x:c r="J1156" s="16" t="n">
        <x:f>IF(AND(ISNUMBER(F1156),ISNUMBER(H1156)),F1156*H1156,"")</x:f>
        <x:v>15000</x:v>
      </x:c>
      <x:c r="K1156" s="16" t="n">
        <x:f>IF(AND(ISNUMBER(F1156),ISNUMBER(I1156)),F1156*I1156,"")</x:f>
        <x:v>100000</x:v>
      </x:c>
      <x:c r="L1156" s="11" t="str">
        <x:v>Резерв</x:v>
      </x:c>
      <x:c r="M1156" s="11" t="str">
        <x:v>Плановая сумма для эксперимента. Успешный запуск K3 не гарантирован. Срок и полный бюджет разработки после прототипа.</x:v>
      </x:c>
      <x:c r="N1156" s="11" t="str">
        <x:v>Бюджетная оценка на 03.10.2026. Источник подтверждает характеристики, а не цену.</x:v>
      </x:c>
      <x:c r="O1156" s="11" t="str">
        <x:f>IF(C1156="Опционально","Вне итога",IF(AND(ISNUMBER(F1156),ISNUMBER(H1156),ISNUMBER(I1156),F1156&gt;0,H1156&gt;=0,I1156&gt;=H1156),"Цена учтена","Уточнить цену/количество"))</x:f>
        <x:v>Цена учтена</x:v>
      </x:c>
      <x:c r="P1156" s="10"/>
      <x:c r="Q1156" s="18" t="str">
        <x:v>Бюджетная оценка автора</x:v>
      </x:c>
      <x:c r="R1156" s="18" t="str"/>
    </x:row>
    <x:row r="1157" ht="44" customHeight="1">
      <x:c r="A1157" s="10" t="str">
        <x:v>B7.2</x:v>
      </x:c>
      <x:c r="B1157" s="10" t="str">
        <x:v>B7</x:v>
      </x:c>
      <x:c r="C1157" s="11" t="str">
        <x:v>Оборудование</x:v>
      </x:c>
      <x:c r="D1157" s="11" t="str">
        <x:v>Основа каждого GPU-сервера</x:v>
      </x:c>
      <x:c r="E1157" s="11" t="str">
        <x:v>Supermicro AS-5126GS-TNRT2, без GPU, CPU, RAM и SSD, OEM barebone</x:v>
      </x:c>
      <x:c r="F1157" s="14" t="n">
        <x:v>3</x:v>
      </x:c>
      <x:c r="G1157" s="3" t="str">
        <x:v>шт</x:v>
      </x:c>
      <x:c r="H1157" s="15" t="n">
        <x:v>14000</x:v>
      </x:c>
      <x:c r="I1157" s="15" t="n">
        <x:v>24000</x:v>
      </x:c>
      <x:c r="J1157" s="16" t="n">
        <x:f>IF(AND(ISNUMBER(F1157),ISNUMBER(H1157)),F1157*H1157,"")</x:f>
        <x:v>42000</x:v>
      </x:c>
      <x:c r="K1157" s="16" t="n">
        <x:f>IF(AND(ISNUMBER(F1157),ISNUMBER(I1157)),F1157*I1157,"")</x:f>
        <x:v>72000</x:v>
      </x:c>
      <x:c r="L1157" s="11" t="str">
        <x:v>Купить</x:v>
      </x:c>
      <x:c r="M1157" s="11" t="str">
        <x:v>Цена шасси и системных плат с PSU/вентиляторами/рельсами. Точную границу комплектации письменно подтвердить поставщиком.</x:v>
      </x:c>
      <x:c r="N1157" s="11" t="str">
        <x:v>Бюджетная оценка на 03.10.2026. Источник подтверждает характеристики, а не цену.</x:v>
      </x:c>
      <x:c r="O1157" s="11" t="str">
        <x:f>IF(C1157="Опционально","Вне итога",IF(AND(ISNUMBER(F1157),ISNUMBER(H1157),ISNUMBER(I1157),F1157&gt;0,H1157&gt;=0,I1157&gt;=H1157),"Цена учтена","Уточнить цену/количество"))</x:f>
        <x:v>Цена учтена</x:v>
      </x:c>
      <x:c r="P1157" s="10"/>
      <x:c r="Q1157" s="18" t="str">
        <x:v>Supermicro: AS-5126GS-TNRT2</x:v>
      </x:c>
      <x:c r="R1157" s="18" t="str">
        <x:v>https://www.supermicro.com/en/products/system/gpu/5u/as-5126gs-tnrt2</x:v>
      </x:c>
    </x:row>
    <x:row r="1158" ht="44" customHeight="1">
      <x:c r="A1158" s="10" t="str">
        <x:v>B7.2</x:v>
      </x:c>
      <x:c r="B1158" s="10" t="str">
        <x:v>B7</x:v>
      </x:c>
      <x:c r="C1158" s="11" t="str">
        <x:v>Оборудование</x:v>
      </x:c>
      <x:c r="D1158" s="11" t="str">
        <x:v>Ускорители</x:v>
      </x:c>
      <x:c r="E1158" s="11" t="str">
        <x:v>RTX PRO 6000 Blackwell Server Edition, 96GB, пассивная, 600W</x:v>
      </x:c>
      <x:c r="F1158" s="14" t="n">
        <x:v>24</x:v>
      </x:c>
      <x:c r="G1158" s="3" t="str">
        <x:v>шт</x:v>
      </x:c>
      <x:c r="H1158" s="15" t="n">
        <x:v>10000</x:v>
      </x:c>
      <x:c r="I1158" s="15" t="n">
        <x:v>16000</x:v>
      </x:c>
      <x:c r="J1158" s="16" t="n">
        <x:f>IF(AND(ISNUMBER(F1158),ISNUMBER(H1158)),F1158*H1158,"")</x:f>
        <x:v>240000</x:v>
      </x:c>
      <x:c r="K1158" s="16" t="n">
        <x:f>IF(AND(ISNUMBER(F1158),ISNUMBER(I1158)),F1158*I1158,"")</x:f>
        <x:v>384000</x:v>
      </x:c>
      <x:c r="L1158" s="11" t="str">
        <x:v>Купить</x:v>
      </x:c>
      <x:c r="M1158" s="11" t="str">
        <x:v>Распределение по узлам: 8 + 8 + 8. Не заменять активной Workstation-картой без OEM QVL.</x:v>
      </x:c>
      <x:c r="N1158" s="11" t="str">
        <x:v>Бюджетная оценка на 03.10.2026. Источник подтверждает характеристики, а не цену.</x:v>
      </x:c>
      <x:c r="O1158" s="11" t="str">
        <x:f>IF(C1158="Опционально","Вне итога",IF(AND(ISNUMBER(F1158),ISNUMBER(H1158),ISNUMBER(I1158),F1158&gt;0,H1158&gt;=0,I1158&gt;=H1158),"Цена учтена","Уточнить цену/количество"))</x:f>
        <x:v>Цена учтена</x:v>
      </x:c>
      <x:c r="P1158" s="10"/>
      <x:c r="Q1158" s="18" t="str">
        <x:v>NVIDIA: RTX PRO 6000 Server</x:v>
      </x:c>
      <x:c r="R1158" s="18" t="str">
        <x:v>https://www.nvidia.com/en-us/data-center/rtx-pro-6000-blackwell-server-edition/</x:v>
      </x:c>
    </x:row>
    <x:row r="1159" ht="44" customHeight="1">
      <x:c r="A1159" s="10" t="str">
        <x:v>B7.2</x:v>
      </x:c>
      <x:c r="B1159" s="10" t="str">
        <x:v>B7</x:v>
      </x:c>
      <x:c r="C1159" s="11" t="str">
        <x:v>Оборудование</x:v>
      </x:c>
      <x:c r="D1159" s="11" t="str">
        <x:v>CPU</x:v>
      </x:c>
      <x:c r="E1159" s="11" t="str">
        <x:v>AMD EPYC 9005, ≥64 ядер, точный SKU по QVL</x:v>
      </x:c>
      <x:c r="F1159" s="14" t="n">
        <x:v>6</x:v>
      </x:c>
      <x:c r="G1159" s="3" t="str">
        <x:v>шт</x:v>
      </x:c>
      <x:c r="H1159" s="15" t="n">
        <x:v>4000</x:v>
      </x:c>
      <x:c r="I1159" s="15" t="n">
        <x:v>8500</x:v>
      </x:c>
      <x:c r="J1159" s="16" t="n">
        <x:f>IF(AND(ISNUMBER(F1159),ISNUMBER(H1159)),F1159*H1159,"")</x:f>
        <x:v>24000</x:v>
      </x:c>
      <x:c r="K1159" s="16" t="n">
        <x:f>IF(AND(ISNUMBER(F1159),ISNUMBER(I1159)),F1159*I1159,"")</x:f>
        <x:v>51000</x:v>
      </x:c>
      <x:c r="L1159" s="11" t="str">
        <x:v>Купить</x:v>
      </x:c>
      <x:c r="M1159" s="11" t="str"/>
      <x:c r="N1159" s="11" t="str">
        <x:v>Бюджетная оценка на 03.10.2026. Источник подтверждает характеристики, а не цену.</x:v>
      </x:c>
      <x:c r="O1159" s="11" t="str">
        <x:f>IF(C1159="Опционально","Вне итога",IF(AND(ISNUMBER(F1159),ISNUMBER(H1159),ISNUMBER(I1159),F1159&gt;0,H1159&gt;=0,I1159&gt;=H1159),"Цена учтена","Уточнить цену/количество"))</x:f>
        <x:v>Цена учтена</x:v>
      </x:c>
      <x:c r="P1159" s="10"/>
      <x:c r="Q1159" s="18" t="str">
        <x:v>Бюджетная оценка автора</x:v>
      </x:c>
      <x:c r="R1159" s="18" t="str"/>
    </x:row>
    <x:row r="1160" ht="44" customHeight="1">
      <x:c r="A1160" s="10" t="str">
        <x:v>B7.2</x:v>
      </x:c>
      <x:c r="B1160" s="10" t="str">
        <x:v>B7</x:v>
      </x:c>
      <x:c r="C1160" s="11" t="str">
        <x:v>Оборудование</x:v>
      </x:c>
      <x:c r="D1160" s="11" t="str">
        <x:v>RAM</x:v>
      </x:c>
      <x:c r="E1160" s="11" t="str">
        <x:v>24×64GB ECC RDIMM DDR5 на узел, все 24 канала CPU</x:v>
      </x:c>
      <x:c r="F1160" s="14" t="n">
        <x:v>72</x:v>
      </x:c>
      <x:c r="G1160" s="3" t="str">
        <x:v>шт</x:v>
      </x:c>
      <x:c r="H1160" s="15" t="n">
        <x:v>500</x:v>
      </x:c>
      <x:c r="I1160" s="15" t="n">
        <x:v>950</x:v>
      </x:c>
      <x:c r="J1160" s="16" t="n">
        <x:f>IF(AND(ISNUMBER(F1160),ISNUMBER(H1160)),F1160*H1160,"")</x:f>
        <x:v>36000</x:v>
      </x:c>
      <x:c r="K1160" s="16" t="n">
        <x:f>IF(AND(ISNUMBER(F1160),ISNUMBER(I1160)),F1160*I1160,"")</x:f>
        <x:v>68400</x:v>
      </x:c>
      <x:c r="L1160" s="11" t="str">
        <x:v>Купить</x:v>
      </x:c>
      <x:c r="M1160" s="11" t="str"/>
      <x:c r="N1160" s="11" t="str">
        <x:v>Бюджетная оценка на 03.10.2026. Источник подтверждает характеристики, а не цену.</x:v>
      </x:c>
      <x:c r="O1160" s="11" t="str">
        <x:f>IF(C1160="Опционально","Вне итога",IF(AND(ISNUMBER(F1160),ISNUMBER(H1160),ISNUMBER(I1160),F1160&gt;0,H1160&gt;=0,I1160&gt;=H1160),"Цена учтена","Уточнить цену/количество"))</x:f>
        <x:v>Цена учтена</x:v>
      </x:c>
      <x:c r="P1160" s="10"/>
      <x:c r="Q1160" s="18" t="str">
        <x:v>Бюджетная оценка автора</x:v>
      </x:c>
      <x:c r="R1160" s="18" t="str"/>
    </x:row>
    <x:row r="1161" ht="44" customHeight="1">
      <x:c r="A1161" s="10" t="str">
        <x:v>B7.2</x:v>
      </x:c>
      <x:c r="B1161" s="10" t="str">
        <x:v>B7</x:v>
      </x:c>
      <x:c r="C1161" s="11" t="str">
        <x:v>Оборудование</x:v>
      </x:c>
      <x:c r="D1161" s="11" t="str">
        <x:v>SSD загрузки</x:v>
      </x:c>
      <x:c r="E1161" s="11" t="str">
        <x:v>2×1.92TB enterprise NVMe на узел</x:v>
      </x:c>
      <x:c r="F1161" s="14" t="n">
        <x:v>6</x:v>
      </x:c>
      <x:c r="G1161" s="3" t="str">
        <x:v>шт</x:v>
      </x:c>
      <x:c r="H1161" s="15" t="n">
        <x:v>220</x:v>
      </x:c>
      <x:c r="I1161" s="15" t="n">
        <x:v>450</x:v>
      </x:c>
      <x:c r="J1161" s="16" t="n">
        <x:f>IF(AND(ISNUMBER(F1161),ISNUMBER(H1161)),F1161*H1161,"")</x:f>
        <x:v>1320</x:v>
      </x:c>
      <x:c r="K1161" s="16" t="n">
        <x:f>IF(AND(ISNUMBER(F1161),ISNUMBER(I1161)),F1161*I1161,"")</x:f>
        <x:v>2700</x:v>
      </x:c>
      <x:c r="L1161" s="11" t="str">
        <x:v>Купить</x:v>
      </x:c>
      <x:c r="M1161" s="11" t="str"/>
      <x:c r="N1161" s="11" t="str">
        <x:v>Бюджетная оценка на 03.10.2026. Источник подтверждает характеристики, а не цену.</x:v>
      </x:c>
      <x:c r="O1161" s="11" t="str">
        <x:f>IF(C1161="Опционально","Вне итога",IF(AND(ISNUMBER(F1161),ISNUMBER(H1161),ISNUMBER(I1161),F1161&gt;0,H1161&gt;=0,I1161&gt;=H1161),"Цена учтена","Уточнить цену/количество"))</x:f>
        <x:v>Цена учтена</x:v>
      </x:c>
      <x:c r="P1161" s="10"/>
      <x:c r="Q1161" s="18" t="str">
        <x:v>Бюджетная оценка автора</x:v>
      </x:c>
      <x:c r="R1161" s="18" t="str"/>
    </x:row>
    <x:row r="1162" ht="44" customHeight="1">
      <x:c r="A1162" s="10" t="str">
        <x:v>B7.2</x:v>
      </x:c>
      <x:c r="B1162" s="10" t="str">
        <x:v>B7</x:v>
      </x:c>
      <x:c r="C1162" s="11" t="str">
        <x:v>Оборудование</x:v>
      </x:c>
      <x:c r="D1162" s="11" t="str">
        <x:v>SSD данных</x:v>
      </x:c>
      <x:c r="E1162" s="11" t="str">
        <x:v>4×7.68TB enterprise NVMe на узел</x:v>
      </x:c>
      <x:c r="F1162" s="14" t="n">
        <x:v>12</x:v>
      </x:c>
      <x:c r="G1162" s="3" t="str">
        <x:v>шт</x:v>
      </x:c>
      <x:c r="H1162" s="15" t="n">
        <x:v>650</x:v>
      </x:c>
      <x:c r="I1162" s="15" t="n">
        <x:v>1200</x:v>
      </x:c>
      <x:c r="J1162" s="16" t="n">
        <x:f>IF(AND(ISNUMBER(F1162),ISNUMBER(H1162)),F1162*H1162,"")</x:f>
        <x:v>7800</x:v>
      </x:c>
      <x:c r="K1162" s="16" t="n">
        <x:f>IF(AND(ISNUMBER(F1162),ISNUMBER(I1162)),F1162*I1162,"")</x:f>
        <x:v>14400</x:v>
      </x:c>
      <x:c r="L1162" s="11" t="str">
        <x:v>Купить</x:v>
      </x:c>
      <x:c r="M1162" s="11" t="str"/>
      <x:c r="N1162" s="11" t="str">
        <x:v>Бюджетная оценка на 03.10.2026. Источник подтверждает характеристики, а не цену.</x:v>
      </x:c>
      <x:c r="O1162" s="11" t="str">
        <x:f>IF(C1162="Опционально","Вне итога",IF(AND(ISNUMBER(F1162),ISNUMBER(H1162),ISNUMBER(I1162),F1162&gt;0,H1162&gt;=0,I1162&gt;=H1162),"Цена учтена","Уточнить цену/количество"))</x:f>
        <x:v>Цена учтена</x:v>
      </x:c>
      <x:c r="P1162" s="10"/>
      <x:c r="Q1162" s="18" t="str">
        <x:v>Бюджетная оценка автора</x:v>
      </x:c>
      <x:c r="R1162" s="18" t="str"/>
    </x:row>
    <x:row r="1163" ht="44" customHeight="1">
      <x:c r="A1163" s="10" t="str">
        <x:v>B7.2</x:v>
      </x:c>
      <x:c r="B1163" s="10" t="str">
        <x:v>B7</x:v>
      </x:c>
      <x:c r="C1163" s="11" t="str">
        <x:v>Оборудование</x:v>
      </x:c>
      <x:c r="D1163" s="11" t="str">
        <x:v>Блоки питания и вентиляторы</x:v>
      </x:c>
      <x:c r="E1163" s="11" t="str">
        <x:v>6×2700W PSU, охлаждение по OEM, на узел</x:v>
      </x:c>
      <x:c r="F1163" s="14" t="n">
        <x:v>3</x:v>
      </x:c>
      <x:c r="G1163" s="3" t="str">
        <x:v>к-т</x:v>
      </x:c>
      <x:c r="H1163" s="21" t="n">
        <x:v>0</x:v>
      </x:c>
      <x:c r="I1163" s="21" t="n">
        <x:v>0</x:v>
      </x:c>
      <x:c r="J1163" s="16" t="n">
        <x:f>IF(AND(ISNUMBER(F1163),ISNUMBER(H1163)),F1163*H1163,"")</x:f>
        <x:v>0</x:v>
      </x:c>
      <x:c r="K1163" s="16" t="n">
        <x:f>IF(AND(ISNUMBER(F1163),ISNUMBER(I1163)),F1163*I1163,"")</x:f>
        <x:v>0</x:v>
      </x:c>
      <x:c r="L1163" s="11" t="str">
        <x:v>В комплекте</x:v>
      </x:c>
      <x:c r="M1163" s="11" t="str"/>
      <x:c r="N1163" s="11" t="str">
        <x:v>Включено в цену основного комплекта. Доплата $0.</x:v>
      </x:c>
      <x:c r="O1163" s="11" t="str">
        <x:f>IF(C1163="Опционально","Вне итога",IF(AND(ISNUMBER(F1163),ISNUMBER(H1163),ISNUMBER(I1163),F1163&gt;0,H1163&gt;=0,I1163&gt;=H1163),"Цена учтена","Уточнить цену/количество"))</x:f>
        <x:v>Цена учтена</x:v>
      </x:c>
      <x:c r="P1163" s="10"/>
      <x:c r="Q1163" s="18" t="str">
        <x:v>Supermicro: AS-5126GS-TNRT2</x:v>
      </x:c>
      <x:c r="R1163" s="18" t="str">
        <x:v>https://www.supermicro.com/en/products/system/gpu/5u/as-5126gs-tnrt2</x:v>
      </x:c>
    </x:row>
    <x:row r="1164" ht="44" customHeight="1">
      <x:c r="A1164" s="10" t="str">
        <x:v>B7.2</x:v>
      </x:c>
      <x:c r="B1164" s="10" t="str">
        <x:v>B7</x:v>
      </x:c>
      <x:c r="C1164" s="11" t="str">
        <x:v>Оборудование</x:v>
      </x:c>
      <x:c r="D1164" s="11" t="str">
        <x:v>Кулеры CPU и внутренние кабели</x:v>
      </x:c>
      <x:c r="E1164" s="11" t="str">
        <x:v>2 кулера на узел, PCIe/PLX-платы, backplane, питание GPU по OEM</x:v>
      </x:c>
      <x:c r="F1164" s="14" t="n">
        <x:v>3</x:v>
      </x:c>
      <x:c r="G1164" s="3" t="str">
        <x:v>к-т</x:v>
      </x:c>
      <x:c r="H1164" s="21" t="n">
        <x:v>0</x:v>
      </x:c>
      <x:c r="I1164" s="21" t="n">
        <x:v>0</x:v>
      </x:c>
      <x:c r="J1164" s="16" t="n">
        <x:f>IF(AND(ISNUMBER(F1164),ISNUMBER(H1164)),F1164*H1164,"")</x:f>
        <x:v>0</x:v>
      </x:c>
      <x:c r="K1164" s="16" t="n">
        <x:f>IF(AND(ISNUMBER(F1164),ISNUMBER(I1164)),F1164*I1164,"")</x:f>
        <x:v>0</x:v>
      </x:c>
      <x:c r="L1164" s="11" t="str">
        <x:v>В комплекте</x:v>
      </x:c>
      <x:c r="M1164" s="11" t="str"/>
      <x:c r="N1164" s="11" t="str">
        <x:v>Включено в цену основного комплекта. Доплата $0.</x:v>
      </x:c>
      <x:c r="O1164" s="11" t="str">
        <x:f>IF(C1164="Опционально","Вне итога",IF(AND(ISNUMBER(F1164),ISNUMBER(H1164),ISNUMBER(I1164),F1164&gt;0,H1164&gt;=0,I1164&gt;=H1164),"Цена учтена","Уточнить цену/количество"))</x:f>
        <x:v>Цена учтена</x:v>
      </x:c>
      <x:c r="P1164" s="10"/>
      <x:c r="Q1164" s="18" t="str">
        <x:v>Supermicro: AS-5126GS-TNRT2</x:v>
      </x:c>
      <x:c r="R1164" s="18" t="str">
        <x:v>https://www.supermicro.com/en/products/system/gpu/5u/as-5126gs-tnrt2</x:v>
      </x:c>
    </x:row>
    <x:row r="1165" ht="44" customHeight="1">
      <x:c r="A1165" s="10" t="str">
        <x:v>B7.2</x:v>
      </x:c>
      <x:c r="B1165" s="10" t="str">
        <x:v>B7</x:v>
      </x:c>
      <x:c r="C1165" s="11" t="str">
        <x:v>Оборудование</x:v>
      </x:c>
      <x:c r="D1165" s="11" t="str">
        <x:v>Рельсы и шнуры</x:v>
      </x:c>
      <x:c r="E1165" s="11" t="str">
        <x:v>OEM рельсы, 6 совместимых C19/C20 шнуров на узел</x:v>
      </x:c>
      <x:c r="F1165" s="14" t="n">
        <x:v>3</x:v>
      </x:c>
      <x:c r="G1165" s="3" t="str">
        <x:v>к-т</x:v>
      </x:c>
      <x:c r="H1165" s="21" t="n">
        <x:v>0</x:v>
      </x:c>
      <x:c r="I1165" s="21" t="n">
        <x:v>0</x:v>
      </x:c>
      <x:c r="J1165" s="16" t="n">
        <x:f>IF(AND(ISNUMBER(F1165),ISNUMBER(H1165)),F1165*H1165,"")</x:f>
        <x:v>0</x:v>
      </x:c>
      <x:c r="K1165" s="16" t="n">
        <x:f>IF(AND(ISNUMBER(F1165),ISNUMBER(I1165)),F1165*I1165,"")</x:f>
        <x:v>0</x:v>
      </x:c>
      <x:c r="L1165" s="11" t="str">
        <x:v>В комплекте</x:v>
      </x:c>
      <x:c r="M1165" s="11" t="str"/>
      <x:c r="N1165" s="11" t="str">
        <x:v>Включено в цену основного комплекта. Доплата $0.</x:v>
      </x:c>
      <x:c r="O1165" s="11" t="str">
        <x:f>IF(C1165="Опционально","Вне итога",IF(AND(ISNUMBER(F1165),ISNUMBER(H1165),ISNUMBER(I1165),F1165&gt;0,H1165&gt;=0,I1165&gt;=H1165),"Цена учтена","Уточнить цену/количество"))</x:f>
        <x:v>Цена учтена</x:v>
      </x:c>
      <x:c r="P1165" s="10"/>
      <x:c r="Q1165" s="18" t="str">
        <x:v>Supermicro: AS-5126GS-TNRT2</x:v>
      </x:c>
      <x:c r="R1165" s="18" t="str">
        <x:v>https://www.supermicro.com/en/products/system/gpu/5u/as-5126gs-tnrt2</x:v>
      </x:c>
    </x:row>
    <x:row r="1166" ht="44" customHeight="1">
      <x:c r="A1166" s="10" t="str">
        <x:v>B7.2</x:v>
      </x:c>
      <x:c r="B1166" s="10" t="str">
        <x:v>B7</x:v>
      </x:c>
      <x:c r="C1166" s="11" t="str">
        <x:v>Оборудование</x:v>
      </x:c>
      <x:c r="D1166" s="11" t="str">
        <x:v>NIC для обмена между GPU-узлами</x:v>
      </x:c>
      <x:c r="E1166" s="11" t="str">
        <x:v>4×400Gb/s RDMA InfiniBand NIC на узел, ConnectX по OEM QVL</x:v>
      </x:c>
      <x:c r="F1166" s="14" t="n">
        <x:v>12</x:v>
      </x:c>
      <x:c r="G1166" s="3" t="str">
        <x:v>шт</x:v>
      </x:c>
      <x:c r="H1166" s="15" t="n">
        <x:v>1800</x:v>
      </x:c>
      <x:c r="I1166" s="15" t="n">
        <x:v>3500</x:v>
      </x:c>
      <x:c r="J1166" s="16" t="n">
        <x:f>IF(AND(ISNUMBER(F1166),ISNUMBER(H1166)),F1166*H1166,"")</x:f>
        <x:v>21600</x:v>
      </x:c>
      <x:c r="K1166" s="16" t="n">
        <x:f>IF(AND(ISNUMBER(F1166),ISNUMBER(I1166)),F1166*I1166,"")</x:f>
        <x:v>42000</x:v>
      </x:c>
      <x:c r="L1166" s="11" t="str">
        <x:v>Купить</x:v>
      </x:c>
      <x:c r="M1166" s="11" t="str">
        <x:v>Карта, слоты и PCIe switch должны поддерживать нужный доступ GPU↔NIC. Нужна проверка peer-to-peer и GPUDirect.</x:v>
      </x:c>
      <x:c r="N1166" s="11" t="str">
        <x:v>Бюджетная оценка на 03.10.2026. Источник подтверждает характеристики, а не цену.</x:v>
      </x:c>
      <x:c r="O1166" s="11" t="str">
        <x:f>IF(C1166="Опционально","Вне итога",IF(AND(ISNUMBER(F1166),ISNUMBER(H1166),ISNUMBER(I1166),F1166&gt;0,H1166&gt;=0,I1166&gt;=H1166),"Цена учтена","Уточнить цену/количество"))</x:f>
        <x:v>Цена учтена</x:v>
      </x:c>
      <x:c r="P1166" s="10"/>
      <x:c r="Q1166" s="18" t="str">
        <x:v>Бюджетная оценка автора</x:v>
      </x:c>
      <x:c r="R1166" s="18" t="str"/>
    </x:row>
    <x:row r="1167" ht="44" customHeight="1">
      <x:c r="A1167" s="10" t="str">
        <x:v>B7.2</x:v>
      </x:c>
      <x:c r="B1167" s="10" t="str">
        <x:v>B7</x:v>
      </x:c>
      <x:c r="C1167" s="11" t="str">
        <x:v>Оборудование</x:v>
      </x:c>
      <x:c r="D1167" s="11" t="str">
        <x:v>Комплект кабелей fabric</x:v>
      </x:c>
      <x:c r="E1167" s="11" t="str">
        <x:v>4 линии 400G на узел, NIC ↔ QM9700, разъёмы по QVL, до 3 м</x:v>
      </x:c>
      <x:c r="F1167" s="14" t="n">
        <x:v>12</x:v>
      </x:c>
      <x:c r="G1167" s="3" t="str">
        <x:v>к-т</x:v>
      </x:c>
      <x:c r="H1167" s="15" t="n">
        <x:v>450</x:v>
      </x:c>
      <x:c r="I1167" s="15" t="n">
        <x:v>1100</x:v>
      </x:c>
      <x:c r="J1167" s="16" t="n">
        <x:f>IF(AND(ISNUMBER(F1167),ISNUMBER(H1167)),F1167*H1167,"")</x:f>
        <x:v>5400</x:v>
      </x:c>
      <x:c r="K1167" s="16" t="n">
        <x:f>IF(AND(ISNUMBER(F1167),ISNUMBER(I1167)),F1167*I1167,"")</x:f>
        <x:v>13200</x:v>
      </x:c>
      <x:c r="L1167" s="11" t="str">
        <x:v>Купить</x:v>
      </x:c>
      <x:c r="M1167" s="11" t="str">
        <x:v>Оба конца/модули входят в комплект линии, не считать их дополнительно. До заказа нужен согласованный план портов.</x:v>
      </x:c>
      <x:c r="N1167" s="11" t="str">
        <x:v>Бюджетная оценка на 03.10.2026. Источник подтверждает характеристики, а не цену.</x:v>
      </x:c>
      <x:c r="O1167" s="11" t="str">
        <x:f>IF(C1167="Опционально","Вне итога",IF(AND(ISNUMBER(F1167),ISNUMBER(H1167),ISNUMBER(I1167),F1167&gt;0,H1167&gt;=0,I1167&gt;=H1167),"Цена учтена","Уточнить цену/количество"))</x:f>
        <x:v>Цена учтена</x:v>
      </x:c>
      <x:c r="P1167" s="10"/>
      <x:c r="Q1167" s="18" t="str">
        <x:v>Бюджетная оценка автора</x:v>
      </x:c>
      <x:c r="R1167" s="18" t="str"/>
    </x:row>
    <x:row r="1168" ht="44" customHeight="1">
      <x:c r="A1168" s="10" t="str">
        <x:v>B7.2</x:v>
      </x:c>
      <x:c r="B1168" s="10" t="str">
        <x:v>B7</x:v>
      </x:c>
      <x:c r="C1168" s="11" t="str">
        <x:v>Оборудование</x:v>
      </x:c>
      <x:c r="D1168" s="11" t="str">
        <x:v>Коммутатор обычной сети</x:v>
      </x:c>
      <x:c r="E1168" s="11" t="str">
        <x:v>8×RJ45 1/2.5/5/10GbE, управляемый. При &gt;6 узлах: 24 порта</x:v>
      </x:c>
      <x:c r="F1168" s="14" t="n">
        <x:v>1</x:v>
      </x:c>
      <x:c r="G1168" s="3" t="str">
        <x:v>шт</x:v>
      </x:c>
      <x:c r="H1168" s="15" t="n">
        <x:v>650</x:v>
      </x:c>
      <x:c r="I1168" s="15" t="n">
        <x:v>1600</x:v>
      </x:c>
      <x:c r="J1168" s="16" t="n">
        <x:f>IF(AND(ISNUMBER(F1168),ISNUMBER(H1168)),F1168*H1168,"")</x:f>
        <x:v>650</x:v>
      </x:c>
      <x:c r="K1168" s="16" t="n">
        <x:f>IF(AND(ISNUMBER(F1168),ISNUMBER(I1168)),F1168*I1168,"")</x:f>
        <x:v>1600</x:v>
      </x:c>
      <x:c r="L1168" s="11" t="str">
        <x:v>Купить</x:v>
      </x:c>
      <x:c r="M1168" s="11" t="str">
        <x:v>Управление, загрузка файлов, резервные копии. Использовать Ethernet ОС, а не BMC.</x:v>
      </x:c>
      <x:c r="N1168" s="11" t="str">
        <x:v>Бюджетная оценка на 03.10.2026. Источник подтверждает характеристики, а не цену.</x:v>
      </x:c>
      <x:c r="O1168" s="11" t="str">
        <x:f>IF(C1168="Опционально","Вне итога",IF(AND(ISNUMBER(F1168),ISNUMBER(H1168),ISNUMBER(I1168),F1168&gt;0,H1168&gt;=0,I1168&gt;=H1168),"Цена учтена","Уточнить цену/количество"))</x:f>
        <x:v>Цена учтена</x:v>
      </x:c>
      <x:c r="P1168" s="10"/>
      <x:c r="Q1168" s="18" t="str">
        <x:v>Бюджетная оценка автора</x:v>
      </x:c>
      <x:c r="R1168" s="18" t="str"/>
    </x:row>
    <x:row r="1169" ht="44" customHeight="1">
      <x:c r="A1169" s="10" t="str">
        <x:v>B7.2</x:v>
      </x:c>
      <x:c r="B1169" s="10" t="str">
        <x:v>B7</x:v>
      </x:c>
      <x:c r="C1169" s="11" t="str">
        <x:v>Оборудование</x:v>
      </x:c>
      <x:c r="D1169" s="11" t="str">
        <x:v>Сетевой шлюз</x:v>
      </x:c>
      <x:c r="E1169" s="11" t="str">
        <x:v>Проводной маршрутизатор с межсетевым экраном, ≥1GbE</x:v>
      </x:c>
      <x:c r="F1169" s="14" t="n">
        <x:v>1</x:v>
      </x:c>
      <x:c r="G1169" s="3" t="str">
        <x:v>шт</x:v>
      </x:c>
      <x:c r="H1169" s="15" t="n">
        <x:v>150</x:v>
      </x:c>
      <x:c r="I1169" s="15" t="n">
        <x:v>500</x:v>
      </x:c>
      <x:c r="J1169" s="16" t="n">
        <x:f>IF(AND(ISNUMBER(F1169),ISNUMBER(H1169)),F1169*H1169,"")</x:f>
        <x:v>150</x:v>
      </x:c>
      <x:c r="K1169" s="16" t="n">
        <x:f>IF(AND(ISNUMBER(F1169),ISNUMBER(I1169)),F1169*I1169,"")</x:f>
        <x:v>500</x:v>
      </x:c>
      <x:c r="L1169" s="11" t="str">
        <x:v>Купить</x:v>
      </x:c>
      <x:c r="M1169" s="11" t="str">
        <x:v>Подключение к локальной сети. Плата за связь не включена.</x:v>
      </x:c>
      <x:c r="N1169" s="11" t="str">
        <x:v>Бюджетная оценка на 03.10.2026. Источник подтверждает характеристики, а не цену.</x:v>
      </x:c>
      <x:c r="O1169" s="11" t="str">
        <x:f>IF(C1169="Опционально","Вне итога",IF(AND(ISNUMBER(F1169),ISNUMBER(H1169),ISNUMBER(I1169),F1169&gt;0,H1169&gt;=0,I1169&gt;=H1169),"Цена учтена","Уточнить цену/количество"))</x:f>
        <x:v>Цена учтена</x:v>
      </x:c>
      <x:c r="P1169" s="10"/>
      <x:c r="Q1169" s="18" t="str">
        <x:v>Бюджетная оценка автора</x:v>
      </x:c>
      <x:c r="R1169" s="18" t="str"/>
    </x:row>
    <x:row r="1170" ht="44" customHeight="1">
      <x:c r="A1170" s="10" t="str">
        <x:v>B7.2</x:v>
      </x:c>
      <x:c r="B1170" s="10" t="str">
        <x:v>B7</x:v>
      </x:c>
      <x:c r="C1170" s="11" t="str">
        <x:v>Оборудование</x:v>
      </x:c>
      <x:c r="D1170" s="11" t="str">
        <x:v>Резервное хранилище</x:v>
      </x:c>
      <x:c r="E1170" s="11" t="str">
        <x:v>NAS 4 отсека, 10GbE, RAM ≥16GB, диски отдельно</x:v>
      </x:c>
      <x:c r="F1170" s="14" t="n">
        <x:v>1</x:v>
      </x:c>
      <x:c r="G1170" s="3" t="str">
        <x:v>шт</x:v>
      </x:c>
      <x:c r="H1170" s="15" t="n">
        <x:v>1100</x:v>
      </x:c>
      <x:c r="I1170" s="15" t="n">
        <x:v>2600</x:v>
      </x:c>
      <x:c r="J1170" s="16" t="n">
        <x:f>IF(AND(ISNUMBER(F1170),ISNUMBER(H1170)),F1170*H1170,"")</x:f>
        <x:v>1100</x:v>
      </x:c>
      <x:c r="K1170" s="16" t="n">
        <x:f>IF(AND(ISNUMBER(F1170),ISNUMBER(I1170)),F1170*I1170,"")</x:f>
        <x:v>2600</x:v>
      </x:c>
      <x:c r="L1170" s="11" t="str">
        <x:v>Купить</x:v>
      </x:c>
      <x:c r="M1170" s="11" t="str">
        <x:v>Копии настроек, данных и контрольных точек. Основной сервер не считается резервной копией.</x:v>
      </x:c>
      <x:c r="N1170" s="11" t="str">
        <x:v>Бюджетная оценка на 03.10.2026. Источник подтверждает характеристики, а не цену.</x:v>
      </x:c>
      <x:c r="O1170" s="11" t="str">
        <x:f>IF(C1170="Опционально","Вне итога",IF(AND(ISNUMBER(F1170),ISNUMBER(H1170),ISNUMBER(I1170),F1170&gt;0,H1170&gt;=0,I1170&gt;=H1170),"Цена учтена","Уточнить цену/количество"))</x:f>
        <x:v>Цена учтена</x:v>
      </x:c>
      <x:c r="P1170" s="10"/>
      <x:c r="Q1170" s="18" t="str">
        <x:v>Бюджетная оценка автора</x:v>
      </x:c>
      <x:c r="R1170" s="18" t="str"/>
    </x:row>
    <x:row r="1171" ht="44" customHeight="1">
      <x:c r="A1171" s="10" t="str">
        <x:v>B7.2</x:v>
      </x:c>
      <x:c r="B1171" s="10" t="str">
        <x:v>B7</x:v>
      </x:c>
      <x:c r="C1171" s="11" t="str">
        <x:v>Оборудование</x:v>
      </x:c>
      <x:c r="D1171" s="11" t="str">
        <x:v>Диски резервного хранилища</x:v>
      </x:c>
      <x:c r="E1171" s="11" t="str">
        <x:v>4×12TB NAS/enterprise HDD. RAID6: около 24TB до форматирования</x:v>
      </x:c>
      <x:c r="F1171" s="14" t="n">
        <x:v>4</x:v>
      </x:c>
      <x:c r="G1171" s="3" t="str">
        <x:v>шт</x:v>
      </x:c>
      <x:c r="H1171" s="15" t="n">
        <x:v>250</x:v>
      </x:c>
      <x:c r="I1171" s="15" t="n">
        <x:v>430</x:v>
      </x:c>
      <x:c r="J1171" s="16" t="n">
        <x:f>IF(AND(ISNUMBER(F1171),ISNUMBER(H1171)),F1171*H1171,"")</x:f>
        <x:v>1000</x:v>
      </x:c>
      <x:c r="K1171" s="16" t="n">
        <x:f>IF(AND(ISNUMBER(F1171),ISNUMBER(I1171)),F1171*I1171,"")</x:f>
        <x:v>1720</x:v>
      </x:c>
      <x:c r="L1171" s="11" t="str">
        <x:v>Купить</x:v>
      </x:c>
      <x:c r="M1171" s="11" t="str">
        <x:v>Цена каждого диска. Один дополнительный запасной диск указан отдельно.</x:v>
      </x:c>
      <x:c r="N1171" s="11" t="str">
        <x:v>Бюджетная оценка на 03.10.2026. Источник подтверждает характеристики, а не цену.</x:v>
      </x:c>
      <x:c r="O1171" s="11" t="str">
        <x:f>IF(C1171="Опционально","Вне итога",IF(AND(ISNUMBER(F1171),ISNUMBER(H1171),ISNUMBER(I1171),F1171&gt;0,H1171&gt;=0,I1171&gt;=H1171),"Цена учтена","Уточнить цену/количество"))</x:f>
        <x:v>Цена учтена</x:v>
      </x:c>
      <x:c r="P1171" s="10"/>
      <x:c r="Q1171" s="18" t="str">
        <x:v>Бюджетная оценка автора</x:v>
      </x:c>
      <x:c r="R1171" s="18" t="str"/>
    </x:row>
    <x:row r="1172" ht="44" customHeight="1">
      <x:c r="A1172" s="10" t="str">
        <x:v>B7.2</x:v>
      </x:c>
      <x:c r="B1172" s="10" t="str">
        <x:v>B7</x:v>
      </x:c>
      <x:c r="C1172" s="11" t="str">
        <x:v>Оборудование</x:v>
      </x:c>
      <x:c r="D1172" s="11" t="str">
        <x:v>Запасной диск NAS</x:v>
      </x:c>
      <x:c r="E1172" s="11" t="str">
        <x:v>12TB той же совместимой серии</x:v>
      </x:c>
      <x:c r="F1172" s="14" t="n">
        <x:v>1</x:v>
      </x:c>
      <x:c r="G1172" s="3" t="str">
        <x:v>шт</x:v>
      </x:c>
      <x:c r="H1172" s="15" t="n">
        <x:v>250</x:v>
      </x:c>
      <x:c r="I1172" s="15" t="n">
        <x:v>430</x:v>
      </x:c>
      <x:c r="J1172" s="16" t="n">
        <x:f>IF(AND(ISNUMBER(F1172),ISNUMBER(H1172)),F1172*H1172,"")</x:f>
        <x:v>250</x:v>
      </x:c>
      <x:c r="K1172" s="16" t="n">
        <x:f>IF(AND(ISNUMBER(F1172),ISNUMBER(I1172)),F1172*I1172,"")</x:f>
        <x:v>430</x:v>
      </x:c>
      <x:c r="L1172" s="11" t="str">
        <x:v>Купить</x:v>
      </x:c>
      <x:c r="M1172" s="11" t="str">
        <x:v>Быстрая замена отказавшего диска.</x:v>
      </x:c>
      <x:c r="N1172" s="11" t="str">
        <x:v>Бюджетная оценка на 03.10.2026. Источник подтверждает характеристики, а не цену.</x:v>
      </x:c>
      <x:c r="O1172" s="11" t="str">
        <x:f>IF(C1172="Опционально","Вне итога",IF(AND(ISNUMBER(F1172),ISNUMBER(H1172),ISNUMBER(I1172),F1172&gt;0,H1172&gt;=0,I1172&gt;=H1172),"Цена учтена","Уточнить цену/количество"))</x:f>
        <x:v>Цена учтена</x:v>
      </x:c>
      <x:c r="P1172" s="10"/>
      <x:c r="Q1172" s="18" t="str">
        <x:v>Бюджетная оценка автора</x:v>
      </x:c>
      <x:c r="R1172" s="18" t="str"/>
    </x:row>
    <x:row r="1173" ht="44" customHeight="1">
      <x:c r="A1173" s="10" t="str">
        <x:v>B7.2</x:v>
      </x:c>
      <x:c r="B1173" s="10" t="str">
        <x:v>B7</x:v>
      </x:c>
      <x:c r="C1173" s="11" t="str">
        <x:v>Оборудование</x:v>
      </x:c>
      <x:c r="D1173" s="11" t="str">
        <x:v>Рабочее место администратора</x:v>
      </x:c>
      <x:c r="E1173" s="11" t="str">
        <x:v>Мини-ПК 16GB RAM, SSD 512GB, Ethernet</x:v>
      </x:c>
      <x:c r="F1173" s="14" t="n">
        <x:v>1</x:v>
      </x:c>
      <x:c r="G1173" s="3" t="str">
        <x:v>шт</x:v>
      </x:c>
      <x:c r="H1173" s="15" t="n">
        <x:v>400</x:v>
      </x:c>
      <x:c r="I1173" s="15" t="n">
        <x:v>800</x:v>
      </x:c>
      <x:c r="J1173" s="16" t="n">
        <x:f>IF(AND(ISNUMBER(F1173),ISNUMBER(H1173)),F1173*H1173,"")</x:f>
        <x:v>400</x:v>
      </x:c>
      <x:c r="K1173" s="16" t="n">
        <x:f>IF(AND(ISNUMBER(F1173),ISNUMBER(I1173)),F1173*I1173,"")</x:f>
        <x:v>800</x:v>
      </x:c>
      <x:c r="L1173" s="11" t="str">
        <x:v>Купить</x:v>
      </x:c>
      <x:c r="M1173" s="11" t="str">
        <x:v>Настройка и управление системой. Для Mac можно использовать один узел вместо отдельного ПК.</x:v>
      </x:c>
      <x:c r="N1173" s="11" t="str">
        <x:v>Бюджетная оценка на 03.10.2026. Источник подтверждает характеристики, а не цену.</x:v>
      </x:c>
      <x:c r="O1173" s="11" t="str">
        <x:f>IF(C1173="Опционально","Вне итога",IF(AND(ISNUMBER(F1173),ISNUMBER(H1173),ISNUMBER(I1173),F1173&gt;0,H1173&gt;=0,I1173&gt;=H1173),"Цена учтена","Уточнить цену/количество"))</x:f>
        <x:v>Цена учтена</x:v>
      </x:c>
      <x:c r="P1173" s="10"/>
      <x:c r="Q1173" s="18" t="str">
        <x:v>Бюджетная оценка автора</x:v>
      </x:c>
      <x:c r="R1173" s="18" t="str"/>
    </x:row>
    <x:row r="1174" ht="44" customHeight="1">
      <x:c r="A1174" s="10" t="str">
        <x:v>B7.2</x:v>
      </x:c>
      <x:c r="B1174" s="10" t="str">
        <x:v>B7</x:v>
      </x:c>
      <x:c r="C1174" s="11" t="str">
        <x:v>Оборудование</x:v>
      </x:c>
      <x:c r="D1174" s="11" t="str">
        <x:v>Монитор</x:v>
      </x:c>
      <x:c r="E1174" s="11" t="str">
        <x:v>27 дюймов, HDMI/DisplayPort</x:v>
      </x:c>
      <x:c r="F1174" s="14" t="n">
        <x:v>1</x:v>
      </x:c>
      <x:c r="G1174" s="3" t="str">
        <x:v>шт</x:v>
      </x:c>
      <x:c r="H1174" s="15" t="n">
        <x:v>160</x:v>
      </x:c>
      <x:c r="I1174" s="15" t="n">
        <x:v>320</x:v>
      </x:c>
      <x:c r="J1174" s="16" t="n">
        <x:f>IF(AND(ISNUMBER(F1174),ISNUMBER(H1174)),F1174*H1174,"")</x:f>
        <x:v>160</x:v>
      </x:c>
      <x:c r="K1174" s="16" t="n">
        <x:f>IF(AND(ISNUMBER(F1174),ISNUMBER(I1174)),F1174*I1174,"")</x:f>
        <x:v>320</x:v>
      </x:c>
      <x:c r="L1174" s="11" t="str">
        <x:v>Купить</x:v>
      </x:c>
      <x:c r="M1174" s="11" t="str"/>
      <x:c r="N1174" s="11" t="str">
        <x:v>Бюджетная оценка на 03.10.2026. Источник подтверждает характеристики, а не цену.</x:v>
      </x:c>
      <x:c r="O1174" s="11" t="str">
        <x:f>IF(C1174="Опционально","Вне итога",IF(AND(ISNUMBER(F1174),ISNUMBER(H1174),ISNUMBER(I1174),F1174&gt;0,H1174&gt;=0,I1174&gt;=H1174),"Цена учтена","Уточнить цену/количество"))</x:f>
        <x:v>Цена учтена</x:v>
      </x:c>
      <x:c r="P1174" s="10"/>
      <x:c r="Q1174" s="18" t="str">
        <x:v>Бюджетная оценка автора</x:v>
      </x:c>
      <x:c r="R1174" s="18" t="str"/>
    </x:row>
    <x:row r="1175" ht="44" customHeight="1">
      <x:c r="A1175" s="10" t="str">
        <x:v>B7.2</x:v>
      </x:c>
      <x:c r="B1175" s="10" t="str">
        <x:v>B7</x:v>
      </x:c>
      <x:c r="C1175" s="11" t="str">
        <x:v>Оборудование</x:v>
      </x:c>
      <x:c r="D1175" s="11" t="str">
        <x:v>Клавиатура и мышь</x:v>
      </x:c>
      <x:c r="E1175" s="11" t="str">
        <x:v>Проводные USB</x:v>
      </x:c>
      <x:c r="F1175" s="14" t="n">
        <x:v>1</x:v>
      </x:c>
      <x:c r="G1175" s="3" t="str">
        <x:v>к-т</x:v>
      </x:c>
      <x:c r="H1175" s="15" t="n">
        <x:v>30</x:v>
      </x:c>
      <x:c r="I1175" s="15" t="n">
        <x:v>70</x:v>
      </x:c>
      <x:c r="J1175" s="16" t="n">
        <x:f>IF(AND(ISNUMBER(F1175),ISNUMBER(H1175)),F1175*H1175,"")</x:f>
        <x:v>30</x:v>
      </x:c>
      <x:c r="K1175" s="16" t="n">
        <x:f>IF(AND(ISNUMBER(F1175),ISNUMBER(I1175)),F1175*I1175,"")</x:f>
        <x:v>70</x:v>
      </x:c>
      <x:c r="L1175" s="11" t="str">
        <x:v>Купить</x:v>
      </x:c>
      <x:c r="M1175" s="11" t="str"/>
      <x:c r="N1175" s="11" t="str">
        <x:v>Бюджетная оценка на 03.10.2026. Источник подтверждает характеристики, а не цену.</x:v>
      </x:c>
      <x:c r="O1175" s="11" t="str">
        <x:f>IF(C1175="Опционально","Вне итога",IF(AND(ISNUMBER(F1175),ISNUMBER(H1175),ISNUMBER(I1175),F1175&gt;0,H1175&gt;=0,I1175&gt;=H1175),"Цена учтена","Уточнить цену/количество"))</x:f>
        <x:v>Цена учтена</x:v>
      </x:c>
      <x:c r="P1175" s="10"/>
      <x:c r="Q1175" s="18" t="str">
        <x:v>Бюджетная оценка автора</x:v>
      </x:c>
      <x:c r="R1175" s="18" t="str"/>
    </x:row>
    <x:row r="1176" ht="44" customHeight="1">
      <x:c r="A1176" s="10" t="str">
        <x:v>B7.2</x:v>
      </x:c>
      <x:c r="B1176" s="10" t="str">
        <x:v>B7</x:v>
      </x:c>
      <x:c r="C1176" s="11" t="str">
        <x:v>Оборудование</x:v>
      </x:c>
      <x:c r="D1176" s="11" t="str">
        <x:v>Кабель монитора</x:v>
      </x:c>
      <x:c r="E1176" s="11" t="str">
        <x:v>HDMI/DisplayPort 2 м, по разъёму компьютера</x:v>
      </x:c>
      <x:c r="F1176" s="14" t="n">
        <x:v>1</x:v>
      </x:c>
      <x:c r="G1176" s="3" t="str">
        <x:v>шт</x:v>
      </x:c>
      <x:c r="H1176" s="15" t="n">
        <x:v>10</x:v>
      </x:c>
      <x:c r="I1176" s="15" t="n">
        <x:v>30</x:v>
      </x:c>
      <x:c r="J1176" s="16" t="n">
        <x:f>IF(AND(ISNUMBER(F1176),ISNUMBER(H1176)),F1176*H1176,"")</x:f>
        <x:v>10</x:v>
      </x:c>
      <x:c r="K1176" s="16" t="n">
        <x:f>IF(AND(ISNUMBER(F1176),ISNUMBER(I1176)),F1176*I1176,"")</x:f>
        <x:v>30</x:v>
      </x:c>
      <x:c r="L1176" s="11" t="str">
        <x:v>Купить</x:v>
      </x:c>
      <x:c r="M1176" s="11" t="str"/>
      <x:c r="N1176" s="11" t="str">
        <x:v>Бюджетная оценка на 03.10.2026. Источник подтверждает характеристики, а не цену.</x:v>
      </x:c>
      <x:c r="O1176" s="11" t="str">
        <x:f>IF(C1176="Опционально","Вне итога",IF(AND(ISNUMBER(F1176),ISNUMBER(H1176),ISNUMBER(I1176),F1176&gt;0,H1176&gt;=0,I1176&gt;=H1176),"Цена учтена","Уточнить цену/количество"))</x:f>
        <x:v>Цена учтена</x:v>
      </x:c>
      <x:c r="P1176" s="10"/>
      <x:c r="Q1176" s="18" t="str">
        <x:v>Бюджетная оценка автора</x:v>
      </x:c>
      <x:c r="R1176" s="18" t="str"/>
    </x:row>
    <x:row r="1177" ht="44" customHeight="1">
      <x:c r="A1177" s="10" t="str">
        <x:v>B7.2</x:v>
      </x:c>
      <x:c r="B1177" s="10" t="str">
        <x:v>B7</x:v>
      </x:c>
      <x:c r="C1177" s="11" t="str">
        <x:v>Оборудование</x:v>
      </x:c>
      <x:c r="D1177" s="11" t="str">
        <x:v>Патч-корды обычной сети</x:v>
      </x:c>
      <x:c r="E1177" s="11" t="str">
        <x:v>Cat6A, 2 м, RJ45, заводские</x:v>
      </x:c>
      <x:c r="F1177" s="14" t="n">
        <x:v>12</x:v>
      </x:c>
      <x:c r="G1177" s="3" t="str">
        <x:v>шт</x:v>
      </x:c>
      <x:c r="H1177" s="15" t="n">
        <x:v>8</x:v>
      </x:c>
      <x:c r="I1177" s="15" t="n">
        <x:v>20</x:v>
      </x:c>
      <x:c r="J1177" s="16" t="n">
        <x:f>IF(AND(ISNUMBER(F1177),ISNUMBER(H1177)),F1177*H1177,"")</x:f>
        <x:v>96</x:v>
      </x:c>
      <x:c r="K1177" s="16" t="n">
        <x:f>IF(AND(ISNUMBER(F1177),ISNUMBER(I1177)),F1177*I1177,"")</x:f>
        <x:v>240</x:v>
      </x:c>
      <x:c r="L1177" s="11" t="str">
        <x:v>Купить</x:v>
      </x:c>
      <x:c r="M1177" s="11" t="str">
        <x:v>10 рабочих соединений и 2 запасных. Длина 2 м является исходным допущением.</x:v>
      </x:c>
      <x:c r="N1177" s="11" t="str">
        <x:v>Бюджетная оценка на 03.10.2026. Источник подтверждает характеристики, а не цену.</x:v>
      </x:c>
      <x:c r="O1177" s="11" t="str">
        <x:f>IF(C1177="Опционально","Вне итога",IF(AND(ISNUMBER(F1177),ISNUMBER(H1177),ISNUMBER(I1177),F1177&gt;0,H1177&gt;=0,I1177&gt;=H1177),"Цена учтена","Уточнить цену/количество"))</x:f>
        <x:v>Цена учтена</x:v>
      </x:c>
      <x:c r="P1177" s="10"/>
      <x:c r="Q1177" s="18" t="str">
        <x:v>Бюджетная оценка автора</x:v>
      </x:c>
      <x:c r="R1177" s="18" t="str"/>
    </x:row>
    <x:row r="1178" ht="61" customHeight="1">
      <x:c r="A1178" s="10" t="str">
        <x:v>B7.2</x:v>
      </x:c>
      <x:c r="B1178" s="10" t="str">
        <x:v>B7</x:v>
      </x:c>
      <x:c r="C1178" s="11" t="str">
        <x:v>Оборудование</x:v>
      </x:c>
      <x:c r="D1178" s="11" t="str">
        <x:v>Выделенный коммутатор обмена между узлами</x:v>
      </x:c>
      <x:c r="E1178" s="11" t="str">
        <x:v>NVIDIA Quantum-2 QM9700, 64×400Gb/s, ОС и Subnet Manager</x:v>
      </x:c>
      <x:c r="F1178" s="14" t="n">
        <x:v>1</x:v>
      </x:c>
      <x:c r="G1178" s="3" t="str">
        <x:v>шт</x:v>
      </x:c>
      <x:c r="H1178" s="15" t="n">
        <x:v>30000</x:v>
      </x:c>
      <x:c r="I1178" s="15" t="n">
        <x:v>65000</x:v>
      </x:c>
      <x:c r="J1178" s="16" t="n">
        <x:f>IF(AND(ISNUMBER(F1178),ISNUMBER(H1178)),F1178*H1178,"")</x:f>
        <x:v>30000</x:v>
      </x:c>
      <x:c r="K1178" s="16" t="n">
        <x:f>IF(AND(ISNUMBER(F1178),ISNUMBER(I1178)),F1178*I1178,"")</x:f>
        <x:v>65000</x:v>
      </x:c>
      <x:c r="L1178" s="11" t="str">
        <x:v>Купить</x:v>
      </x:c>
      <x:c r="M1178" s="11" t="str">
        <x:v>Это покупка сетевого устройства. Ethernet и InfiniBand нельзя смешивать без соответствующего режима. Точный комплект лицензий включает поставщик.</x:v>
      </x:c>
      <x:c r="N1178" s="11" t="str">
        <x:v>Бюджетная оценка на 03.10.2026. Источник подтверждает характеристики, а не цену.</x:v>
      </x:c>
      <x:c r="O1178" s="11" t="str">
        <x:f>IF(C1178="Опционально","Вне итога",IF(AND(ISNUMBER(F1178),ISNUMBER(H1178),ISNUMBER(I1178),F1178&gt;0,H1178&gt;=0,I1178&gt;=H1178),"Цена учтена","Уточнить цену/количество"))</x:f>
        <x:v>Цена учтена</x:v>
      </x:c>
      <x:c r="P1178" s="10"/>
      <x:c r="Q1178" s="18" t="str">
        <x:v>Бюджетная оценка автора</x:v>
      </x:c>
      <x:c r="R1178" s="18" t="str"/>
    </x:row>
    <x:row r="1179" ht="34" customHeight="1">
      <x:c r="A1179" s="10" t="str">
        <x:v>B7.2</x:v>
      </x:c>
      <x:c r="B1179" s="10" t="str">
        <x:v>B7</x:v>
      </x:c>
      <x:c r="C1179" s="11" t="str">
        <x:v>Оборудование</x:v>
      </x:c>
      <x:c r="D1179" s="11" t="str">
        <x:v>Питание коммутатора RDMA</x:v>
      </x:c>
      <x:c r="E1179" s="11" t="str">
        <x:v>2 блока питания, вентиляторы, рельсы, 2 шнура</x:v>
      </x:c>
      <x:c r="F1179" s="14" t="n">
        <x:v>1</x:v>
      </x:c>
      <x:c r="G1179" s="3" t="str">
        <x:v>к-т</x:v>
      </x:c>
      <x:c r="H1179" s="21" t="n">
        <x:v>0</x:v>
      </x:c>
      <x:c r="I1179" s="21" t="n">
        <x:v>0</x:v>
      </x:c>
      <x:c r="J1179" s="16" t="n">
        <x:f>IF(AND(ISNUMBER(F1179),ISNUMBER(H1179)),F1179*H1179,"")</x:f>
        <x:v>0</x:v>
      </x:c>
      <x:c r="K1179" s="16" t="n">
        <x:f>IF(AND(ISNUMBER(F1179),ISNUMBER(I1179)),F1179*I1179,"")</x:f>
        <x:v>0</x:v>
      </x:c>
      <x:c r="L1179" s="11" t="str">
        <x:v>В комплекте</x:v>
      </x:c>
      <x:c r="M1179" s="11" t="str"/>
      <x:c r="N1179" s="11" t="str">
        <x:v>Включено в цену основного комплекта. Доплата $0.</x:v>
      </x:c>
      <x:c r="O1179" s="11" t="str">
        <x:f>IF(C1179="Опционально","Вне итога",IF(AND(ISNUMBER(F1179),ISNUMBER(H1179),ISNUMBER(I1179),F1179&gt;0,H1179&gt;=0,I1179&gt;=H1179),"Цена учтена","Уточнить цену/количество"))</x:f>
        <x:v>Цена учтена</x:v>
      </x:c>
      <x:c r="P1179" s="10"/>
      <x:c r="Q1179" s="18" t="str">
        <x:v>Бюджетная оценка автора</x:v>
      </x:c>
      <x:c r="R1179" s="18" t="str"/>
    </x:row>
    <x:row r="1180" ht="44" customHeight="1">
      <x:c r="A1180" s="10" t="str">
        <x:v>B7.2</x:v>
      </x:c>
      <x:c r="B1180" s="10" t="str">
        <x:v>B7</x:v>
      </x:c>
      <x:c r="C1180" s="11" t="str">
        <x:v>Оборудование</x:v>
      </x:c>
      <x:c r="D1180" s="11" t="str">
        <x:v>USB-накопители для восстановления</x:v>
      </x:c>
      <x:c r="E1180" s="11" t="str">
        <x:v>64GB USB 3.x</x:v>
      </x:c>
      <x:c r="F1180" s="14" t="n">
        <x:v>2</x:v>
      </x:c>
      <x:c r="G1180" s="3" t="str">
        <x:v>шт</x:v>
      </x:c>
      <x:c r="H1180" s="15" t="n">
        <x:v>12</x:v>
      </x:c>
      <x:c r="I1180" s="15" t="n">
        <x:v>25</x:v>
      </x:c>
      <x:c r="J1180" s="16" t="n">
        <x:f>IF(AND(ISNUMBER(F1180),ISNUMBER(H1180)),F1180*H1180,"")</x:f>
        <x:v>24</x:v>
      </x:c>
      <x:c r="K1180" s="16" t="n">
        <x:f>IF(AND(ISNUMBER(F1180),ISNUMBER(I1180)),F1180*I1180,"")</x:f>
        <x:v>50</x:v>
      </x:c>
      <x:c r="L1180" s="11" t="str">
        <x:v>Купить</x:v>
      </x:c>
      <x:c r="M1180" s="11" t="str">
        <x:v>Установочный носитель и аварийное восстановление. Не место хранения единственной копии данных.</x:v>
      </x:c>
      <x:c r="N1180" s="11" t="str">
        <x:v>Бюджетная оценка на 03.10.2026. Источник подтверждает характеристики, а не цену.</x:v>
      </x:c>
      <x:c r="O1180" s="11" t="str">
        <x:f>IF(C1180="Опционально","Вне итога",IF(AND(ISNUMBER(F1180),ISNUMBER(H1180),ISNUMBER(I1180),F1180&gt;0,H1180&gt;=0,I1180&gt;=H1180),"Цена учтена","Уточнить цену/количество"))</x:f>
        <x:v>Цена учтена</x:v>
      </x:c>
      <x:c r="P1180" s="10"/>
      <x:c r="Q1180" s="18" t="str">
        <x:v>Бюджетная оценка автора</x:v>
      </x:c>
      <x:c r="R1180" s="18" t="str"/>
    </x:row>
    <x:row r="1181" ht="44" customHeight="1">
      <x:c r="A1181" s="10" t="str">
        <x:v>B7.2</x:v>
      </x:c>
      <x:c r="B1181" s="10" t="str">
        <x:v>B7</x:v>
      </x:c>
      <x:c r="C1181" s="11" t="str">
        <x:v>Помещение</x:v>
      </x:c>
      <x:c r="D1181" s="11" t="str">
        <x:v>Обследование и проект</x:v>
      </x:c>
      <x:c r="E1181" s="11" t="str">
        <x:v>Электрик, специалист по охлаждению, проверка несущей способности пола</x:v>
      </x:c>
      <x:c r="F1181" s="14" t="n">
        <x:v>1</x:v>
      </x:c>
      <x:c r="G1181" s="3" t="str">
        <x:v>усл</x:v>
      </x:c>
      <x:c r="H1181" s="15" t="n">
        <x:v>2000</x:v>
      </x:c>
      <x:c r="I1181" s="15" t="n">
        <x:v>8000</x:v>
      </x:c>
      <x:c r="J1181" s="16" t="n">
        <x:f>IF(AND(ISNUMBER(F1181),ISNUMBER(H1181)),F1181*H1181,"")</x:f>
        <x:v>2000</x:v>
      </x:c>
      <x:c r="K1181" s="16" t="n">
        <x:f>IF(AND(ISNUMBER(F1181),ISNUMBER(I1181)),F1181*I1181,"")</x:f>
        <x:v>8000</x:v>
      </x:c>
      <x:c r="L1181" s="11" t="str">
        <x:v>Купить</x:v>
      </x:c>
      <x:c r="M1181" s="11" t="str">
        <x:v>Уточнить вводную мощность, трассы, дверные проёмы, этаж, шум и наружный блок. До закупки кабеля и защиты.</x:v>
      </x:c>
      <x:c r="N1181" s="11" t="str">
        <x:v>Бюджетная оценка на 03.10.2026. Источник подтверждает характеристики, а не цену.</x:v>
      </x:c>
      <x:c r="O1181" s="11" t="str">
        <x:f>IF(C1181="Опционально","Вне итога",IF(AND(ISNUMBER(F1181),ISNUMBER(H1181),ISNUMBER(I1181),F1181&gt;0,H1181&gt;=0,I1181&gt;=H1181),"Цена учтена","Уточнить цену/количество"))</x:f>
        <x:v>Цена учтена</x:v>
      </x:c>
      <x:c r="P1181" s="10"/>
      <x:c r="Q1181" s="18" t="str">
        <x:v>Бюджетная оценка автора</x:v>
      </x:c>
      <x:c r="R1181" s="18" t="str"/>
    </x:row>
    <x:row r="1182" ht="44" customHeight="1">
      <x:c r="A1182" s="10" t="str">
        <x:v>B7.2</x:v>
      </x:c>
      <x:c r="B1182" s="10" t="str">
        <x:v>B7</x:v>
      </x:c>
      <x:c r="C1182" s="11" t="str">
        <x:v>Помещение</x:v>
      </x:c>
      <x:c r="D1182" s="11" t="str">
        <x:v>Подготовка поверхностей</x:v>
      </x:c>
      <x:c r="E1182" s="11" t="str">
        <x:v>Обеспыливание, герметизация щелей, ремонт покрытия существующей комнаты</x:v>
      </x:c>
      <x:c r="F1182" s="14" t="n">
        <x:v>30</x:v>
      </x:c>
      <x:c r="G1182" s="3" t="str">
        <x:v>м²</x:v>
      </x:c>
      <x:c r="H1182" s="15" t="n">
        <x:v>30</x:v>
      </x:c>
      <x:c r="I1182" s="15" t="n">
        <x:v>80</x:v>
      </x:c>
      <x:c r="J1182" s="16" t="n">
        <x:f>IF(AND(ISNUMBER(F1182),ISNUMBER(H1182)),F1182*H1182,"")</x:f>
        <x:v>900</x:v>
      </x:c>
      <x:c r="K1182" s="16" t="n">
        <x:f>IF(AND(ISNUMBER(F1182),ISNUMBER(I1182)),F1182*I1182,"")</x:f>
        <x:v>2400</x:v>
      </x:c>
      <x:c r="L1182" s="11" t="str">
        <x:v>Купить</x:v>
      </x:c>
      <x:c r="M1182" s="11" t="str">
        <x:v>Исходно помещение с готовыми стенами и крышей. Строительство здания не рассчитано.</x:v>
      </x:c>
      <x:c r="N1182" s="11" t="str">
        <x:v>Бюджетная оценка на 03.10.2026. Источник подтверждает характеристики, а не цену.</x:v>
      </x:c>
      <x:c r="O1182" s="11" t="str">
        <x:f>IF(C1182="Опционально","Вне итога",IF(AND(ISNUMBER(F1182),ISNUMBER(H1182),ISNUMBER(I1182),F1182&gt;0,H1182&gt;=0,I1182&gt;=H1182),"Цена учтена","Уточнить цену/количество"))</x:f>
        <x:v>Цена учтена</x:v>
      </x:c>
      <x:c r="P1182" s="10"/>
      <x:c r="Q1182" s="18" t="str">
        <x:v>Бюджетная оценка автора</x:v>
      </x:c>
      <x:c r="R1182" s="18" t="str"/>
    </x:row>
    <x:row r="1183" ht="44" customHeight="1">
      <x:c r="A1183" s="10" t="str">
        <x:v>B7.2</x:v>
      </x:c>
      <x:c r="B1183" s="10" t="str">
        <x:v>B7</x:v>
      </x:c>
      <x:c r="C1183" s="11" t="str">
        <x:v>Помещение</x:v>
      </x:c>
      <x:c r="D1183" s="11" t="str">
        <x:v>Усиление пола и перемещение тяжёлого оборудования</x:v>
      </x:c>
      <x:c r="E1183" s="11" t="str">
        <x:v>Работы по результатам обследования, бюджетный резерв</x:v>
      </x:c>
      <x:c r="F1183" s="14" t="n">
        <x:v>1</x:v>
      </x:c>
      <x:c r="G1183" s="3" t="str">
        <x:v>резерв</x:v>
      </x:c>
      <x:c r="H1183" s="15" t="n">
        <x:v>0</x:v>
      </x:c>
      <x:c r="I1183" s="15" t="n">
        <x:v>15000</x:v>
      </x:c>
      <x:c r="J1183" s="16" t="n">
        <x:f>IF(AND(ISNUMBER(F1183),ISNUMBER(H1183)),F1183*H1183,"")</x:f>
        <x:v>0</x:v>
      </x:c>
      <x:c r="K1183" s="16" t="n">
        <x:f>IF(AND(ISNUMBER(F1183),ISNUMBER(I1183)),F1183*I1183,"")</x:f>
        <x:v>15000</x:v>
      </x:c>
      <x:c r="L1183" s="11" t="str">
        <x:v>Резерв</x:v>
      </x:c>
      <x:c r="M1183" s="11" t="str">
        <x:v>Может не понадобиться. Для тяжёлых стоек нагрузку подтверждает инженер, цену даёт подрядчик.</x:v>
      </x:c>
      <x:c r="N1183" s="11" t="str">
        <x:v>Бюджетная оценка на 03.10.2026. Источник подтверждает характеристики, а не цену.</x:v>
      </x:c>
      <x:c r="O1183" s="11" t="str">
        <x:f>IF(C1183="Опционально","Вне итога",IF(AND(ISNUMBER(F1183),ISNUMBER(H1183),ISNUMBER(I1183),F1183&gt;0,H1183&gt;=0,I1183&gt;=H1183),"Цена учтена","Уточнить цену/количество"))</x:f>
        <x:v>Цена учтена</x:v>
      </x:c>
      <x:c r="P1183" s="10"/>
      <x:c r="Q1183" s="18" t="str">
        <x:v>Бюджетная оценка автора</x:v>
      </x:c>
      <x:c r="R1183" s="18" t="str"/>
    </x:row>
    <x:row r="1184" ht="44" customHeight="1">
      <x:c r="A1184" s="10" t="str">
        <x:v>B7.2</x:v>
      </x:c>
      <x:c r="B1184" s="10" t="str">
        <x:v>B7</x:v>
      </x:c>
      <x:c r="C1184" s="11" t="str">
        <x:v>Помещение</x:v>
      </x:c>
      <x:c r="D1184" s="11" t="str">
        <x:v>Серверная стойка</x:v>
      </x:c>
      <x:c r="E1184" s="11" t="str">
        <x:v>42U, ширина 800 мм, глубина 1200–1400 мм, нагрузка ≥1500 кг</x:v>
      </x:c>
      <x:c r="F1184" s="14" t="n">
        <x:v>1</x:v>
      </x:c>
      <x:c r="G1184" s="3" t="str">
        <x:v>шт</x:v>
      </x:c>
      <x:c r="H1184" s="15" t="n">
        <x:v>1500</x:v>
      </x:c>
      <x:c r="I1184" s="15" t="n">
        <x:v>3500</x:v>
      </x:c>
      <x:c r="J1184" s="16" t="n">
        <x:f>IF(AND(ISNUMBER(F1184),ISNUMBER(H1184)),F1184*H1184,"")</x:f>
        <x:v>1500</x:v>
      </x:c>
      <x:c r="K1184" s="16" t="n">
        <x:f>IF(AND(ISNUMBER(F1184),ISNUMBER(I1184)),F1184*I1184,"")</x:f>
        <x:v>3500</x:v>
      </x:c>
      <x:c r="L1184" s="11" t="str">
        <x:v>Купить</x:v>
      </x:c>
      <x:c r="M1184" s="11" t="str">
        <x:v>Проверить длину рельсов, пространство сзади и массу заполненной стойки.</x:v>
      </x:c>
      <x:c r="N1184" s="11" t="str">
        <x:v>Бюджетная оценка на 03.10.2026. Источник подтверждает характеристики, а не цену.</x:v>
      </x:c>
      <x:c r="O1184" s="11" t="str">
        <x:f>IF(C1184="Опционально","Вне итога",IF(AND(ISNUMBER(F1184),ISNUMBER(H1184),ISNUMBER(I1184),F1184&gt;0,H1184&gt;=0,I1184&gt;=H1184),"Цена учтена","Уточнить цену/количество"))</x:f>
        <x:v>Цена учтена</x:v>
      </x:c>
      <x:c r="P1184" s="10"/>
      <x:c r="Q1184" s="18" t="str">
        <x:v>Бюджетная оценка автора</x:v>
      </x:c>
      <x:c r="R1184" s="18" t="str"/>
    </x:row>
    <x:row r="1185" ht="44" customHeight="1">
      <x:c r="A1185" s="10" t="str">
        <x:v>B7.2</x:v>
      </x:c>
      <x:c r="B1185" s="10" t="str">
        <x:v>B7</x:v>
      </x:c>
      <x:c r="C1185" s="11" t="str">
        <x:v>Помещение</x:v>
      </x:c>
      <x:c r="D1185" s="11" t="str">
        <x:v>Полка для NAS и сетевого оборудования</x:v>
      </x:c>
      <x:c r="E1185" s="11" t="str">
        <x:v>19 дюймов, усиленная</x:v>
      </x:c>
      <x:c r="F1185" s="14" t="n">
        <x:v>2</x:v>
      </x:c>
      <x:c r="G1185" s="3" t="str">
        <x:v>шт</x:v>
      </x:c>
      <x:c r="H1185" s="15" t="n">
        <x:v>70</x:v>
      </x:c>
      <x:c r="I1185" s="15" t="n">
        <x:v>160</x:v>
      </x:c>
      <x:c r="J1185" s="16" t="n">
        <x:f>IF(AND(ISNUMBER(F1185),ISNUMBER(H1185)),F1185*H1185,"")</x:f>
        <x:v>140</x:v>
      </x:c>
      <x:c r="K1185" s="16" t="n">
        <x:f>IF(AND(ISNUMBER(F1185),ISNUMBER(I1185)),F1185*I1185,"")</x:f>
        <x:v>320</x:v>
      </x:c>
      <x:c r="L1185" s="11" t="str">
        <x:v>Купить</x:v>
      </x:c>
      <x:c r="M1185" s="11" t="str"/>
      <x:c r="N1185" s="11" t="str">
        <x:v>Бюджетная оценка на 03.10.2026. Источник подтверждает характеристики, а не цену.</x:v>
      </x:c>
      <x:c r="O1185" s="11" t="str">
        <x:f>IF(C1185="Опционально","Вне итога",IF(AND(ISNUMBER(F1185),ISNUMBER(H1185),ISNUMBER(I1185),F1185&gt;0,H1185&gt;=0,I1185&gt;=H1185),"Цена учтена","Уточнить цену/количество"))</x:f>
        <x:v>Цена учтена</x:v>
      </x:c>
      <x:c r="P1185" s="10"/>
      <x:c r="Q1185" s="18" t="str">
        <x:v>Бюджетная оценка автора</x:v>
      </x:c>
      <x:c r="R1185" s="18" t="str"/>
    </x:row>
    <x:row r="1186" ht="44" customHeight="1">
      <x:c r="A1186" s="10" t="str">
        <x:v>B7.2</x:v>
      </x:c>
      <x:c r="B1186" s="10" t="str">
        <x:v>B7</x:v>
      </x:c>
      <x:c r="C1186" s="11" t="str">
        <x:v>Помещение</x:v>
      </x:c>
      <x:c r="D1186" s="11" t="str">
        <x:v>Закрытие пустых мест и организация кабелей</x:v>
      </x:c>
      <x:c r="E1186" s="11" t="str">
        <x:v>Заглушки U, вертикальный и горизонтальный органайзеры, крепёж M6</x:v>
      </x:c>
      <x:c r="F1186" s="14" t="n">
        <x:v>1</x:v>
      </x:c>
      <x:c r="G1186" s="3" t="str">
        <x:v>к-т</x:v>
      </x:c>
      <x:c r="H1186" s="15" t="n">
        <x:v>160</x:v>
      </x:c>
      <x:c r="I1186" s="15" t="n">
        <x:v>400</x:v>
      </x:c>
      <x:c r="J1186" s="16" t="n">
        <x:f>IF(AND(ISNUMBER(F1186),ISNUMBER(H1186)),F1186*H1186,"")</x:f>
        <x:v>160</x:v>
      </x:c>
      <x:c r="K1186" s="16" t="n">
        <x:f>IF(AND(ISNUMBER(F1186),ISNUMBER(I1186)),F1186*I1186,"")</x:f>
        <x:v>400</x:v>
      </x:c>
      <x:c r="L1186" s="11" t="str">
        <x:v>Купить</x:v>
      </x:c>
      <x:c r="M1186" s="11" t="str">
        <x:v>Предотвращение возврата горячего воздуха и удобное обслуживание. Рельсы серверов считаются в серверном комплекте.</x:v>
      </x:c>
      <x:c r="N1186" s="11" t="str">
        <x:v>Бюджетная оценка на 03.10.2026. Источник подтверждает характеристики, а не цену.</x:v>
      </x:c>
      <x:c r="O1186" s="11" t="str">
        <x:f>IF(C1186="Опционально","Вне итога",IF(AND(ISNUMBER(F1186),ISNUMBER(H1186),ISNUMBER(I1186),F1186&gt;0,H1186&gt;=0,I1186&gt;=H1186),"Цена учтена","Уточнить цену/количество"))</x:f>
        <x:v>Цена учтена</x:v>
      </x:c>
      <x:c r="P1186" s="10"/>
      <x:c r="Q1186" s="18" t="str">
        <x:v>Бюджетная оценка автора</x:v>
      </x:c>
      <x:c r="R1186" s="18" t="str"/>
    </x:row>
    <x:row r="1187" ht="44" customHeight="1">
      <x:c r="A1187" s="10" t="str">
        <x:v>B7.2</x:v>
      </x:c>
      <x:c r="B1187" s="10" t="str">
        <x:v>B7</x:v>
      </x:c>
      <x:c r="C1187" s="11" t="str">
        <x:v>Помещение</x:v>
      </x:c>
      <x:c r="D1187" s="11" t="str">
        <x:v>Заземление стоек</x:v>
      </x:c>
      <x:c r="E1187" s="11" t="str">
        <x:v>Шина, перемычки, наконечники</x:v>
      </x:c>
      <x:c r="F1187" s="14" t="n">
        <x:v>1</x:v>
      </x:c>
      <x:c r="G1187" s="3" t="str">
        <x:v>к-т</x:v>
      </x:c>
      <x:c r="H1187" s="15" t="n">
        <x:v>80</x:v>
      </x:c>
      <x:c r="I1187" s="15" t="n">
        <x:v>220</x:v>
      </x:c>
      <x:c r="J1187" s="16" t="n">
        <x:f>IF(AND(ISNUMBER(F1187),ISNUMBER(H1187)),F1187*H1187,"")</x:f>
        <x:v>80</x:v>
      </x:c>
      <x:c r="K1187" s="16" t="n">
        <x:f>IF(AND(ISNUMBER(F1187),ISNUMBER(I1187)),F1187*I1187,"")</x:f>
        <x:v>220</x:v>
      </x:c>
      <x:c r="L1187" s="11" t="str">
        <x:v>Купить</x:v>
      </x:c>
      <x:c r="M1187" s="11" t="str"/>
      <x:c r="N1187" s="11" t="str">
        <x:v>Бюджетная оценка на 03.10.2026. Источник подтверждает характеристики, а не цену.</x:v>
      </x:c>
      <x:c r="O1187" s="11" t="str">
        <x:f>IF(C1187="Опционально","Вне итога",IF(AND(ISNUMBER(F1187),ISNUMBER(H1187),ISNUMBER(I1187),F1187&gt;0,H1187&gt;=0,I1187&gt;=H1187),"Цена учтена","Уточнить цену/количество"))</x:f>
        <x:v>Цена учтена</x:v>
      </x:c>
      <x:c r="P1187" s="10"/>
      <x:c r="Q1187" s="18" t="str">
        <x:v>Бюджетная оценка автора</x:v>
      </x:c>
      <x:c r="R1187" s="18" t="str"/>
    </x:row>
    <x:row r="1188" ht="61" customHeight="1">
      <x:c r="A1188" s="10" t="str">
        <x:v>B7.2</x:v>
      </x:c>
      <x:c r="B1188" s="10" t="str">
        <x:v>B7</x:v>
      </x:c>
      <x:c r="C1188" s="11" t="str">
        <x:v>Помещение</x:v>
      </x:c>
      <x:c r="D1188" s="11" t="str">
        <x:v>Источник бесперебойного питания</x:v>
      </x:c>
      <x:c r="E1188" s="11" t="str">
        <x:v>Онлайн ИБП 30kVA. Активная мощность ≥26.25kW</x:v>
      </x:c>
      <x:c r="F1188" s="14" t="n">
        <x:v>1</x:v>
      </x:c>
      <x:c r="G1188" s="3" t="str">
        <x:v>шт</x:v>
      </x:c>
      <x:c r="H1188" s="15" t="n">
        <x:v>11000</x:v>
      </x:c>
      <x:c r="I1188" s="15" t="n">
        <x:v>24000</x:v>
      </x:c>
      <x:c r="J1188" s="16" t="n">
        <x:f>IF(AND(ISNUMBER(F1188),ISNUMBER(H1188)),F1188*H1188,"")</x:f>
        <x:v>11000</x:v>
      </x:c>
      <x:c r="K1188" s="16" t="n">
        <x:f>IF(AND(ISNUMBER(F1188),ISNUMBER(I1188)),F1188*I1188,"")</x:f>
        <x:v>24000</x:v>
      </x:c>
      <x:c r="L1188" s="11" t="str">
        <x:v>Купить</x:v>
      </x:c>
      <x:c r="M1188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1188" s="11" t="str">
        <x:v>Бюджетная оценка на 03.10.2026. Источник подтверждает характеристики, а не цену.</x:v>
      </x:c>
      <x:c r="O1188" s="11" t="str">
        <x:f>IF(C1188="Опционально","Вне итога",IF(AND(ISNUMBER(F1188),ISNUMBER(H1188),ISNUMBER(I1188),F1188&gt;0,H1188&gt;=0,I1188&gt;=H1188),"Цена учтена","Уточнить цену/количество"))</x:f>
        <x:v>Цена учтена</x:v>
      </x:c>
      <x:c r="P1188" s="10"/>
      <x:c r="Q1188" s="18" t="str">
        <x:v>Schneider: Easy UPS 3S Pro, 400 В</x:v>
      </x:c>
      <x:c r="R1188" s="18" t="str">
        <x:v>https://www.productinfo.schneider-electric.com/easyups3s_pro_iec/990-66229-easy-ups-3s-pro-for-external-batteries-installation/English/990-66229B_EN.pdf</x:v>
      </x:c>
    </x:row>
    <x:row r="1189" ht="61" customHeight="1">
      <x:c r="A1189" s="10" t="str">
        <x:v>B7.2</x:v>
      </x:c>
      <x:c r="B1189" s="10" t="str">
        <x:v>B7</x:v>
      </x:c>
      <x:c r="C1189" s="11" t="str">
        <x:v>Помещение</x:v>
      </x:c>
      <x:c r="D1189" s="11" t="str">
        <x:v>Батареи и шкаф батарей</x:v>
      </x:c>
      <x:c r="E1189" s="11" t="str">
        <x:v>Внешний комплект, 5–10 минут при нагрузке 21kW</x:v>
      </x:c>
      <x:c r="F1189" s="14" t="n">
        <x:v>1</x:v>
      </x:c>
      <x:c r="G1189" s="3" t="str">
        <x:v>к-т</x:v>
      </x:c>
      <x:c r="H1189" s="15" t="n">
        <x:v>7350</x:v>
      </x:c>
      <x:c r="I1189" s="15" t="n">
        <x:v>17850</x:v>
      </x:c>
      <x:c r="J1189" s="16" t="n">
        <x:f>IF(AND(ISNUMBER(F1189),ISNUMBER(H1189)),F1189*H1189,"")</x:f>
        <x:v>7350</x:v>
      </x:c>
      <x:c r="K1189" s="16" t="n">
        <x:f>IF(AND(ISNUMBER(F1189),ISNUMBER(I1189)),F1189*I1189,"")</x:f>
        <x:v>17850</x:v>
      </x:c>
      <x:c r="L1189" s="11" t="str">
        <x:v>Купить</x:v>
      </x:c>
      <x:c r="M1189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1189" s="11" t="str">
        <x:v>Бюджетная оценка на 03.10.2026. Источник подтверждает характеристики, а не цену.</x:v>
      </x:c>
      <x:c r="O1189" s="11" t="str">
        <x:f>IF(C1189="Опционально","Вне итога",IF(AND(ISNUMBER(F1189),ISNUMBER(H1189),ISNUMBER(I1189),F1189&gt;0,H1189&gt;=0,I1189&gt;=H1189),"Цена учтена","Уточнить цену/количество"))</x:f>
        <x:v>Цена учтена</x:v>
      </x:c>
      <x:c r="P1189" s="10"/>
      <x:c r="Q1189" s="18" t="str">
        <x:v>Бюджетная оценка автора</x:v>
      </x:c>
      <x:c r="R1189" s="18" t="str"/>
    </x:row>
    <x:row r="1190" ht="44" customHeight="1">
      <x:c r="A1190" s="10" t="str">
        <x:v>B7.2</x:v>
      </x:c>
      <x:c r="B1190" s="10" t="str">
        <x:v>B7</x:v>
      </x:c>
      <x:c r="C1190" s="11" t="str">
        <x:v>Помещение</x:v>
      </x:c>
      <x:c r="D1190" s="11" t="str">
        <x:v>Сервисный обход ИБП</x:v>
      </x:c>
      <x:c r="E1190" s="11" t="str">
        <x:v>Внешний maintenance bypass и кабели подключения</x:v>
      </x:c>
      <x:c r="F1190" s="14" t="n">
        <x:v>1</x:v>
      </x:c>
      <x:c r="G1190" s="3" t="str">
        <x:v>к-т</x:v>
      </x:c>
      <x:c r="H1190" s="15" t="n">
        <x:v>1000</x:v>
      </x:c>
      <x:c r="I1190" s="15" t="n">
        <x:v>4000</x:v>
      </x:c>
      <x:c r="J1190" s="16" t="n">
        <x:f>IF(AND(ISNUMBER(F1190),ISNUMBER(H1190)),F1190*H1190,"")</x:f>
        <x:v>1000</x:v>
      </x:c>
      <x:c r="K1190" s="16" t="n">
        <x:f>IF(AND(ISNUMBER(F1190),ISNUMBER(I1190)),F1190*I1190,"")</x:f>
        <x:v>4000</x:v>
      </x:c>
      <x:c r="L1190" s="11" t="str">
        <x:v>Купить</x:v>
      </x:c>
      <x:c r="M1190" s="11" t="str">
        <x:v>Позволяет обслуживать ИБП. Тип подключения согласует электрик.</x:v>
      </x:c>
      <x:c r="N1190" s="11" t="str">
        <x:v>Бюджетная оценка на 03.10.2026. Источник подтверждает характеристики, а не цену.</x:v>
      </x:c>
      <x:c r="O1190" s="11" t="str">
        <x:f>IF(C1190="Опционально","Вне итога",IF(AND(ISNUMBER(F1190),ISNUMBER(H1190),ISNUMBER(I1190),F1190&gt;0,H1190&gt;=0,I1190&gt;=H1190),"Цена учтена","Уточнить цену/количество"))</x:f>
        <x:v>Цена учтена</x:v>
      </x:c>
      <x:c r="P1190" s="10"/>
      <x:c r="Q1190" s="18" t="str">
        <x:v>Бюджетная оценка автора</x:v>
      </x:c>
      <x:c r="R1190" s="18" t="str"/>
    </x:row>
    <x:row r="1191" ht="44" customHeight="1">
      <x:c r="A1191" s="10" t="str">
        <x:v>B7.2</x:v>
      </x:c>
      <x:c r="B1191" s="10" t="str">
        <x:v>B7</x:v>
      </x:c>
      <x:c r="C1191" s="11" t="str">
        <x:v>Помещение</x:v>
      </x:c>
      <x:c r="D1191" s="11" t="str">
        <x:v>Распределители питания в стойках</x:v>
      </x:c>
      <x:c r="E1191" s="11" t="str">
        <x:v>2 PDU на стойку. Для &gt;8kW: 3-фазные 400V 32/63A, выходы C19 по OEM</x:v>
      </x:c>
      <x:c r="F1191" s="14" t="n">
        <x:v>2</x:v>
      </x:c>
      <x:c r="G1191" s="3" t="str">
        <x:v>шт</x:v>
      </x:c>
      <x:c r="H1191" s="15" t="n">
        <x:v>350</x:v>
      </x:c>
      <x:c r="I1191" s="15" t="n">
        <x:v>1500</x:v>
      </x:c>
      <x:c r="J1191" s="16" t="n">
        <x:f>IF(AND(ISNUMBER(F1191),ISNUMBER(H1191)),F1191*H1191,"")</x:f>
        <x:v>700</x:v>
      </x:c>
      <x:c r="K1191" s="16" t="n">
        <x:f>IF(AND(ISNUMBER(F1191),ISNUMBER(I1191)),F1191*I1191,"")</x:f>
        <x:v>3000</x:v>
      </x:c>
      <x:c r="L1191" s="11" t="str">
        <x:v>Купить</x:v>
      </x:c>
      <x:c r="M1191" s="11" t="str">
        <x:v>Число и номинал розеток уточнить по комплекту шнуров. Два PDU от одного ИБП не образуют независимые электровводы.</x:v>
      </x:c>
      <x:c r="N1191" s="11" t="str">
        <x:v>Бюджетная оценка на 03.10.2026. Источник подтверждает характеристики, а не цену.</x:v>
      </x:c>
      <x:c r="O1191" s="11" t="str">
        <x:f>IF(C1191="Опционально","Вне итога",IF(AND(ISNUMBER(F1191),ISNUMBER(H1191),ISNUMBER(I1191),F1191&gt;0,H1191&gt;=0,I1191&gt;=H1191),"Цена учтена","Уточнить цену/количество"))</x:f>
        <x:v>Цена учтена</x:v>
      </x:c>
      <x:c r="P1191" s="10"/>
      <x:c r="Q1191" s="18" t="str">
        <x:v>Бюджетная оценка автора</x:v>
      </x:c>
      <x:c r="R1191" s="18" t="str"/>
    </x:row>
    <x:row r="1192" ht="44" customHeight="1">
      <x:c r="A1192" s="10" t="str">
        <x:v>B7.2</x:v>
      </x:c>
      <x:c r="B1192" s="10" t="str">
        <x:v>B7</x:v>
      </x:c>
      <x:c r="C1192" s="11" t="str">
        <x:v>Помещение</x:v>
      </x:c>
      <x:c r="D1192" s="11" t="str">
        <x:v>Электрощит помещения</x:v>
      </x:c>
      <x:c r="E1192" s="11" t="str">
        <x:v>Вводной выключатель, отдельные линии IT и охлаждения, УЗИП, учёт, защитные устройства</x:v>
      </x:c>
      <x:c r="F1192" s="14" t="n">
        <x:v>1</x:v>
      </x:c>
      <x:c r="G1192" s="3" t="str">
        <x:v>к-т</x:v>
      </x:c>
      <x:c r="H1192" s="15" t="n">
        <x:v>1800</x:v>
      </x:c>
      <x:c r="I1192" s="15" t="n">
        <x:v>6000</x:v>
      </x:c>
      <x:c r="J1192" s="16" t="n">
        <x:f>IF(AND(ISNUMBER(F1192),ISNUMBER(H1192)),F1192*H1192,"")</x:f>
        <x:v>1800</x:v>
      </x:c>
      <x:c r="K1192" s="16" t="n">
        <x:f>IF(AND(ISNUMBER(F1192),ISNUMBER(I1192)),F1192*I1192,"")</x:f>
        <x:v>6000</x:v>
      </x:c>
      <x:c r="L1192" s="11" t="str">
        <x:v>Купить</x:v>
      </x:c>
      <x:c r="M1192" s="11" t="str">
        <x:v>Номиналы, селективность, УЗО и сечения определяются проектом. В цену включена комплектация щита.</x:v>
      </x:c>
      <x:c r="N1192" s="11" t="str">
        <x:v>Бюджетная оценка на 03.10.2026. Источник подтверждает характеристики, а не цену.</x:v>
      </x:c>
      <x:c r="O1192" s="11" t="str">
        <x:f>IF(C1192="Опционально","Вне итога",IF(AND(ISNUMBER(F1192),ISNUMBER(H1192),ISNUMBER(I1192),F1192&gt;0,H1192&gt;=0,I1192&gt;=H1192),"Цена учтена","Уточнить цену/количество"))</x:f>
        <x:v>Цена учтена</x:v>
      </x:c>
      <x:c r="P1192" s="10"/>
      <x:c r="Q1192" s="18" t="str">
        <x:v>Бюджетная оценка автора</x:v>
      </x:c>
      <x:c r="R1192" s="18" t="str"/>
    </x:row>
    <x:row r="1193" ht="44" customHeight="1">
      <x:c r="A1193" s="10" t="str">
        <x:v>B7.2</x:v>
      </x:c>
      <x:c r="B1193" s="10" t="str">
        <x:v>B7</x:v>
      </x:c>
      <x:c r="C1193" s="11" t="str">
        <x:v>Помещение</x:v>
      </x:c>
      <x:c r="D1193" s="11" t="str">
        <x:v>Силовой кабель и прокладка до комнаты</x:v>
      </x:c>
      <x:c r="E1193" s="11" t="str">
        <x:v>Кабель, лоток, вводы и крепления. Сечение по расчёту</x:v>
      </x:c>
      <x:c r="F1193" s="14" t="n">
        <x:v>30</x:v>
      </x:c>
      <x:c r="G1193" s="3" t="str">
        <x:v>м</x:v>
      </x:c>
      <x:c r="H1193" s="15" t="n">
        <x:v>40</x:v>
      </x:c>
      <x:c r="I1193" s="15" t="n">
        <x:v>100</x:v>
      </x:c>
      <x:c r="J1193" s="16" t="n">
        <x:f>IF(AND(ISNUMBER(F1193),ISNUMBER(H1193)),F1193*H1193,"")</x:f>
        <x:v>1200</x:v>
      </x:c>
      <x:c r="K1193" s="16" t="n">
        <x:f>IF(AND(ISNUMBER(F1193),ISNUMBER(I1193)),F1193*I1193,"")</x:f>
        <x:v>3000</x:v>
      </x:c>
      <x:c r="L1193" s="11" t="str">
        <x:v>Купить</x:v>
      </x:c>
      <x:c r="M1193" s="11" t="str">
        <x:v>Исходная трасса 30 м. Меняется после обмера. Не является готовым выбором сечения кабеля.</x:v>
      </x:c>
      <x:c r="N1193" s="11" t="str">
        <x:v>Бюджетная оценка на 03.10.2026. Источник подтверждает характеристики, а не цену.</x:v>
      </x:c>
      <x:c r="O1193" s="11" t="str">
        <x:f>IF(C1193="Опционально","Вне итога",IF(AND(ISNUMBER(F1193),ISNUMBER(H1193),ISNUMBER(I1193),F1193&gt;0,H1193&gt;=0,I1193&gt;=H1193),"Цена учтена","Уточнить цену/количество"))</x:f>
        <x:v>Цена учтена</x:v>
      </x:c>
      <x:c r="P1193" s="10"/>
      <x:c r="Q1193" s="18" t="str">
        <x:v>Бюджетная оценка автора</x:v>
      </x:c>
      <x:c r="R1193" s="18" t="str"/>
    </x:row>
    <x:row r="1194" ht="44" customHeight="1">
      <x:c r="A1194" s="10" t="str">
        <x:v>B7.2</x:v>
      </x:c>
      <x:c r="B1194" s="10" t="str">
        <x:v>B7</x:v>
      </x:c>
      <x:c r="C1194" s="11" t="str">
        <x:v>Помещение</x:v>
      </x:c>
      <x:c r="D1194" s="11" t="str">
        <x:v>Внутренние силовые линии</x:v>
      </x:c>
      <x:c r="E1194" s="11" t="str">
        <x:v>Кабели от щита до ИБП/PDU и оборудования охлаждения</x:v>
      </x:c>
      <x:c r="F1194" s="14" t="n">
        <x:v>18</x:v>
      </x:c>
      <x:c r="G1194" s="3" t="str">
        <x:v>м</x:v>
      </x:c>
      <x:c r="H1194" s="15" t="n">
        <x:v>25</x:v>
      </x:c>
      <x:c r="I1194" s="15" t="n">
        <x:v>70</x:v>
      </x:c>
      <x:c r="J1194" s="16" t="n">
        <x:f>IF(AND(ISNUMBER(F1194),ISNUMBER(H1194)),F1194*H1194,"")</x:f>
        <x:v>450</x:v>
      </x:c>
      <x:c r="K1194" s="16" t="n">
        <x:f>IF(AND(ISNUMBER(F1194),ISNUMBER(I1194)),F1194*I1194,"")</x:f>
        <x:v>1260</x:v>
      </x:c>
      <x:c r="L1194" s="11" t="str">
        <x:v>Купить</x:v>
      </x:c>
      <x:c r="M1194" s="11" t="str">
        <x:v>Исходные длины. Наконечники, разъёмы и крепёж учтены в строке расходников.</x:v>
      </x:c>
      <x:c r="N1194" s="11" t="str">
        <x:v>Бюджетная оценка на 03.10.2026. Источник подтверждает характеристики, а не цену.</x:v>
      </x:c>
      <x:c r="O1194" s="11" t="str">
        <x:f>IF(C1194="Опционально","Вне итога",IF(AND(ISNUMBER(F1194),ISNUMBER(H1194),ISNUMBER(I1194),F1194&gt;0,H1194&gt;=0,I1194&gt;=H1194),"Цена учтена","Уточнить цену/количество"))</x:f>
        <x:v>Цена учтена</x:v>
      </x:c>
      <x:c r="P1194" s="10"/>
      <x:c r="Q1194" s="18" t="str">
        <x:v>Бюджетная оценка автора</x:v>
      </x:c>
      <x:c r="R1194" s="18" t="str"/>
    </x:row>
    <x:row r="1195" ht="61" customHeight="1">
      <x:c r="A1195" s="10" t="str">
        <x:v>B7.2</x:v>
      </x:c>
      <x:c r="B1195" s="10" t="str">
        <x:v>B7</x:v>
      </x:c>
      <x:c r="C1195" s="11" t="str">
        <x:v>Помещение</x:v>
      </x:c>
      <x:c r="D1195" s="11" t="str">
        <x:v>Резерв на увеличение доступной мощности</x:v>
      </x:c>
      <x:c r="E1195" s="11" t="str">
        <x:v>Техническое присоединение/изменение ввода, если существующей мощности не хватает</x:v>
      </x:c>
      <x:c r="F1195" s="14" t="n">
        <x:v>1</x:v>
      </x:c>
      <x:c r="G1195" s="3" t="str">
        <x:v>резерв</x:v>
      </x:c>
      <x:c r="H1195" s="15" t="n">
        <x:v>0</x:v>
      </x:c>
      <x:c r="I1195" s="15" t="n">
        <x:v>20000</x:v>
      </x:c>
      <x:c r="J1195" s="16" t="n">
        <x:f>IF(AND(ISNUMBER(F1195),ISNUMBER(H1195)),F1195*H1195,"")</x:f>
        <x:v>0</x:v>
      </x:c>
      <x:c r="K1195" s="16" t="n">
        <x:f>IF(AND(ISNUMBER(F1195),ISNUMBER(I1195)),F1195*I1195,"")</x:f>
        <x:v>20000</x:v>
      </x:c>
      <x:c r="L1195" s="11" t="str">
        <x:v>Резерв</x:v>
      </x:c>
      <x:c r="M1195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1195" s="11" t="str">
        <x:v>Бюджетная оценка на 03.10.2026. Источник подтверждает характеристики, а не цену.</x:v>
      </x:c>
      <x:c r="O1195" s="11" t="str">
        <x:f>IF(C1195="Опционально","Вне итога",IF(AND(ISNUMBER(F1195),ISNUMBER(H1195),ISNUMBER(I1195),F1195&gt;0,H1195&gt;=0,I1195&gt;=H1195),"Цена учтена","Уточнить цену/количество"))</x:f>
        <x:v>Цена учтена</x:v>
      </x:c>
      <x:c r="P1195" s="10"/>
      <x:c r="Q1195" s="18" t="str">
        <x:v>Бюджетная оценка автора</x:v>
      </x:c>
      <x:c r="R1195" s="18" t="str"/>
    </x:row>
    <x:row r="1196" ht="61" customHeight="1">
      <x:c r="A1196" s="10" t="str">
        <x:v>B7.2</x:v>
      </x:c>
      <x:c r="B1196" s="10" t="str">
        <x:v>B7</x:v>
      </x:c>
      <x:c r="C1196" s="11" t="str">
        <x:v>Помещение</x:v>
      </x:c>
      <x:c r="D1196" s="11" t="str">
        <x:v>Постоянное охлаждение комнаты</x:v>
      </x:c>
      <x:c r="E1196" s="11" t="str">
        <x:v>2 установка(и), суммарно ≥28kW холода. Работа 24/7</x:v>
      </x:c>
      <x:c r="F1196" s="14" t="n">
        <x:v>2</x:v>
      </x:c>
      <x:c r="G1196" s="3" t="str">
        <x:v>шт</x:v>
      </x:c>
      <x:c r="H1196" s="15" t="n">
        <x:v>4900</x:v>
      </x:c>
      <x:c r="I1196" s="15" t="n">
        <x:v>11900</x:v>
      </x:c>
      <x:c r="J1196" s="16" t="n">
        <x:f>IF(AND(ISNUMBER(F1196),ISNUMBER(H1196)),F1196*H1196,"")</x:f>
        <x:v>9800</x:v>
      </x:c>
      <x:c r="K1196" s="16" t="n">
        <x:f>IF(AND(ISNUMBER(F1196),ISNUMBER(I1196)),F1196*I1196,"")</x:f>
        <x:v>23800</x:v>
      </x:c>
      <x:c r="L1196" s="11" t="str">
        <x:v>Купить</x:v>
      </x:c>
      <x:c r="M1196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1196" s="11" t="str">
        <x:v>Бюджетная оценка на 03.10.2026. Источник подтверждает характеристики, а не цену.</x:v>
      </x:c>
      <x:c r="O1196" s="11" t="str">
        <x:f>IF(C1196="Опционально","Вне итога",IF(AND(ISNUMBER(F1196),ISNUMBER(H1196),ISNUMBER(I1196),F1196&gt;0,H1196&gt;=0,I1196&gt;=H1196),"Цена учтена","Уточнить цену/количество"))</x:f>
        <x:v>Цена учтена</x:v>
      </x:c>
      <x:c r="P1196" s="10"/>
      <x:c r="Q1196" s="18" t="str">
        <x:v>Бюджетная оценка автора</x:v>
      </x:c>
      <x:c r="R1196" s="18" t="str"/>
    </x:row>
    <x:row r="1197" ht="44" customHeight="1">
      <x:c r="A1197" s="10" t="str">
        <x:v>B7.2</x:v>
      </x:c>
      <x:c r="B1197" s="10" t="str">
        <x:v>B7</x:v>
      </x:c>
      <x:c r="C1197" s="11" t="str">
        <x:v>Помещение</x:v>
      </x:c>
      <x:c r="D1197" s="11" t="str">
        <x:v>Трассы охлаждения и дренаж</x:v>
      </x:c>
      <x:c r="E1197" s="11" t="str">
        <x:v>Подача/обратка или фреон, теплоизоляция, отвод конденсата, кронштейны</x:v>
      </x:c>
      <x:c r="F1197" s="14" t="n">
        <x:v>40</x:v>
      </x:c>
      <x:c r="G1197" s="3" t="str">
        <x:v>м</x:v>
      </x:c>
      <x:c r="H1197" s="15" t="n">
        <x:v>25</x:v>
      </x:c>
      <x:c r="I1197" s="15" t="n">
        <x:v>65</x:v>
      </x:c>
      <x:c r="J1197" s="16" t="n">
        <x:f>IF(AND(ISNUMBER(F1197),ISNUMBER(H1197)),F1197*H1197,"")</x:f>
        <x:v>1000</x:v>
      </x:c>
      <x:c r="K1197" s="16" t="n">
        <x:f>IF(AND(ISNUMBER(F1197),ISNUMBER(I1197)),F1197*I1197,"")</x:f>
        <x:v>2600</x:v>
      </x:c>
      <x:c r="L1197" s="11" t="str">
        <x:v>Купить</x:v>
      </x:c>
      <x:c r="M1197" s="11" t="str">
        <x:v>20 м на установку как исходная длина. Проверить допустимую длину и перепад высот.</x:v>
      </x:c>
      <x:c r="N1197" s="11" t="str">
        <x:v>Бюджетная оценка на 03.10.2026. Источник подтверждает характеристики, а не цену.</x:v>
      </x:c>
      <x:c r="O1197" s="11" t="str">
        <x:f>IF(C1197="Опционально","Вне итога",IF(AND(ISNUMBER(F1197),ISNUMBER(H1197),ISNUMBER(I1197),F1197&gt;0,H1197&gt;=0,I1197&gt;=H1197),"Цена учтена","Уточнить цену/количество"))</x:f>
        <x:v>Цена учтена</x:v>
      </x:c>
      <x:c r="P1197" s="10"/>
      <x:c r="Q1197" s="18" t="str">
        <x:v>Бюджетная оценка автора</x:v>
      </x:c>
      <x:c r="R1197" s="18" t="str"/>
    </x:row>
    <x:row r="1198" ht="44" customHeight="1">
      <x:c r="A1198" s="10" t="str">
        <x:v>B7.2</x:v>
      </x:c>
      <x:c r="B1198" s="10" t="str">
        <x:v>B7</x:v>
      </x:c>
      <x:c r="C1198" s="11" t="str">
        <x:v>Помещение</x:v>
      </x:c>
      <x:c r="D1198" s="11" t="str">
        <x:v>Монтаж и настройка охлаждения</x:v>
      </x:c>
      <x:c r="E1198" s="11" t="str">
        <x:v>Установка наружных блоков, вакуумирование/заправка, настройка 24/7</x:v>
      </x:c>
      <x:c r="F1198" s="14" t="n">
        <x:v>2</x:v>
      </x:c>
      <x:c r="G1198" s="3" t="str">
        <x:v>усл</x:v>
      </x:c>
      <x:c r="H1198" s="15" t="n">
        <x:v>600</x:v>
      </x:c>
      <x:c r="I1198" s="15" t="n">
        <x:v>1800</x:v>
      </x:c>
      <x:c r="J1198" s="16" t="n">
        <x:f>IF(AND(ISNUMBER(F1198),ISNUMBER(H1198)),F1198*H1198,"")</x:f>
        <x:v>1200</x:v>
      </x:c>
      <x:c r="K1198" s="16" t="n">
        <x:f>IF(AND(ISNUMBER(F1198),ISNUMBER(I1198)),F1198*I1198,"")</x:f>
        <x:v>3600</x:v>
      </x:c>
      <x:c r="L1198" s="11" t="str">
        <x:v>Купить</x:v>
      </x:c>
      <x:c r="M1198" s="11" t="str"/>
      <x:c r="N1198" s="11" t="str">
        <x:v>Бюджетная оценка на 03.10.2026. Источник подтверждает характеристики, а не цену.</x:v>
      </x:c>
      <x:c r="O1198" s="11" t="str">
        <x:f>IF(C1198="Опционально","Вне итога",IF(AND(ISNUMBER(F1198),ISNUMBER(H1198),ISNUMBER(I1198),F1198&gt;0,H1198&gt;=0,I1198&gt;=H1198),"Цена учтена","Уточнить цену/количество"))</x:f>
        <x:v>Цена учтена</x:v>
      </x:c>
      <x:c r="P1198" s="10"/>
      <x:c r="Q1198" s="18" t="str">
        <x:v>Бюджетная оценка автора</x:v>
      </x:c>
      <x:c r="R1198" s="18" t="str"/>
    </x:row>
    <x:row r="1199" ht="44" customHeight="1">
      <x:c r="A1199" s="10" t="str">
        <x:v>B7.2</x:v>
      </x:c>
      <x:c r="B1199" s="10" t="str">
        <x:v>B7</x:v>
      </x:c>
      <x:c r="C1199" s="11" t="str">
        <x:v>Помещение</x:v>
      </x:c>
      <x:c r="D1199" s="11" t="str">
        <x:v>Разделение холодного и горячего воздуха</x:v>
      </x:c>
      <x:c r="E1199" s="11" t="str">
        <x:v>Направление потока, панели/изоляция, проект размещения</x:v>
      </x:c>
      <x:c r="F1199" s="14" t="n">
        <x:v>1</x:v>
      </x:c>
      <x:c r="G1199" s="3" t="str">
        <x:v>к-т</x:v>
      </x:c>
      <x:c r="H1199" s="15" t="n">
        <x:v>1200</x:v>
      </x:c>
      <x:c r="I1199" s="15" t="n">
        <x:v>4500</x:v>
      </x:c>
      <x:c r="J1199" s="16" t="n">
        <x:f>IF(AND(ISNUMBER(F1199),ISNUMBER(H1199)),F1199*H1199,"")</x:f>
        <x:v>1200</x:v>
      </x:c>
      <x:c r="K1199" s="16" t="n">
        <x:f>IF(AND(ISNUMBER(F1199),ISNUMBER(I1199)),F1199*I1199,"")</x:f>
        <x:v>4500</x:v>
      </x:c>
      <x:c r="L1199" s="11" t="str">
        <x:v>Купить</x:v>
      </x:c>
      <x:c r="M1199" s="11" t="str">
        <x:v>Не закрывать выходы горячего воздуха. Обслуживание и противопожарные проходы сохранить.</x:v>
      </x:c>
      <x:c r="N1199" s="11" t="str">
        <x:v>Бюджетная оценка на 03.10.2026. Источник подтверждает характеристики, а не цену.</x:v>
      </x:c>
      <x:c r="O1199" s="11" t="str">
        <x:f>IF(C1199="Опционально","Вне итога",IF(AND(ISNUMBER(F1199),ISNUMBER(H1199),ISNUMBER(I1199),F1199&gt;0,H1199&gt;=0,I1199&gt;=H1199),"Цена учтена","Уточнить цену/количество"))</x:f>
        <x:v>Цена учтена</x:v>
      </x:c>
      <x:c r="P1199" s="10"/>
      <x:c r="Q1199" s="18" t="str">
        <x:v>Бюджетная оценка автора</x:v>
      </x:c>
      <x:c r="R1199" s="18" t="str"/>
    </x:row>
    <x:row r="1200" ht="44" customHeight="1">
      <x:c r="A1200" s="10" t="str">
        <x:v>B7.2</x:v>
      </x:c>
      <x:c r="B1200" s="10" t="str">
        <x:v>B7</x:v>
      </x:c>
      <x:c r="C1200" s="11" t="str">
        <x:v>Помещение</x:v>
      </x:c>
      <x:c r="D1200" s="11" t="str">
        <x:v>Вентиляция и уплотнение вводов</x:v>
      </x:c>
      <x:c r="E1200" s="11" t="str">
        <x:v>Регулируемая вентиляция, решётки/фильтры, герметизация проходок</x:v>
      </x:c>
      <x:c r="F1200" s="14" t="n">
        <x:v>1</x:v>
      </x:c>
      <x:c r="G1200" s="3" t="str">
        <x:v>к-т</x:v>
      </x:c>
      <x:c r="H1200" s="15" t="n">
        <x:v>800</x:v>
      </x:c>
      <x:c r="I1200" s="15" t="n">
        <x:v>3500</x:v>
      </x:c>
      <x:c r="J1200" s="16" t="n">
        <x:f>IF(AND(ISNUMBER(F1200),ISNUMBER(H1200)),F1200*H1200,"")</x:f>
        <x:v>800</x:v>
      </x:c>
      <x:c r="K1200" s="16" t="n">
        <x:f>IF(AND(ISNUMBER(F1200),ISNUMBER(I1200)),F1200*I1200,"")</x:f>
        <x:v>3500</x:v>
      </x:c>
      <x:c r="L1200" s="11" t="str">
        <x:v>Купить</x:v>
      </x:c>
      <x:c r="M1200" s="11" t="str">
        <x:v>Кондиционер не обеспечивает приток воздуха сам по себе. Решение согласуется с расчётом охлаждения.</x:v>
      </x:c>
      <x:c r="N1200" s="11" t="str">
        <x:v>Бюджетная оценка на 03.10.2026. Источник подтверждает характеристики, а не цену.</x:v>
      </x:c>
      <x:c r="O1200" s="11" t="str">
        <x:f>IF(C1200="Опционально","Вне итога",IF(AND(ISNUMBER(F1200),ISNUMBER(H1200),ISNUMBER(I1200),F1200&gt;0,H1200&gt;=0,I1200&gt;=H1200),"Цена учтена","Уточнить цену/количество"))</x:f>
        <x:v>Цена учтена</x:v>
      </x:c>
      <x:c r="P1200" s="10"/>
      <x:c r="Q1200" s="18" t="str">
        <x:v>Бюджетная оценка автора</x:v>
      </x:c>
      <x:c r="R1200" s="18" t="str"/>
    </x:row>
    <x:row r="1201" ht="44" customHeight="1">
      <x:c r="A1201" s="10" t="str">
        <x:v>B7.2</x:v>
      </x:c>
      <x:c r="B1201" s="10" t="str">
        <x:v>B7</x:v>
      </x:c>
      <x:c r="C1201" s="11" t="str">
        <x:v>Помещение</x:v>
      </x:c>
      <x:c r="D1201" s="11" t="str">
        <x:v>Пожарная сигнализация</x:v>
      </x:c>
      <x:c r="E1201" s="11" t="str">
        <x:v>Датчик дыма, подключение к существующей системе или автономный комплект</x:v>
      </x:c>
      <x:c r="F1201" s="14" t="n">
        <x:v>1</x:v>
      </x:c>
      <x:c r="G1201" s="3" t="str">
        <x:v>к-т</x:v>
      </x:c>
      <x:c r="H1201" s="15" t="n">
        <x:v>150</x:v>
      </x:c>
      <x:c r="I1201" s="15" t="n">
        <x:v>700</x:v>
      </x:c>
      <x:c r="J1201" s="16" t="n">
        <x:f>IF(AND(ISNUMBER(F1201),ISNUMBER(H1201)),F1201*H1201,"")</x:f>
        <x:v>150</x:v>
      </x:c>
      <x:c r="K1201" s="16" t="n">
        <x:f>IF(AND(ISNUMBER(F1201),ISNUMBER(I1201)),F1201*I1201,"")</x:f>
        <x:v>700</x:v>
      </x:c>
      <x:c r="L1201" s="11" t="str">
        <x:v>Купить</x:v>
      </x:c>
      <x:c r="M1201" s="11" t="str"/>
      <x:c r="N1201" s="11" t="str">
        <x:v>Бюджетная оценка на 03.10.2026. Источник подтверждает характеристики, а не цену.</x:v>
      </x:c>
      <x:c r="O1201" s="11" t="str">
        <x:f>IF(C1201="Опционально","Вне итога",IF(AND(ISNUMBER(F1201),ISNUMBER(H1201),ISNUMBER(I1201),F1201&gt;0,H1201&gt;=0,I1201&gt;=H1201),"Цена учтена","Уточнить цену/количество"))</x:f>
        <x:v>Цена учтена</x:v>
      </x:c>
      <x:c r="P1201" s="10"/>
      <x:c r="Q1201" s="18" t="str">
        <x:v>Бюджетная оценка автора</x:v>
      </x:c>
      <x:c r="R1201" s="18" t="str"/>
    </x:row>
    <x:row r="1202" ht="44" customHeight="1">
      <x:c r="A1202" s="10" t="str">
        <x:v>B7.2</x:v>
      </x:c>
      <x:c r="B1202" s="10" t="str">
        <x:v>B7</x:v>
      </x:c>
      <x:c r="C1202" s="11" t="str">
        <x:v>Помещение</x:v>
      </x:c>
      <x:c r="D1202" s="11" t="str">
        <x:v>Огнетушители и обозначения</x:v>
      </x:c>
      <x:c r="E1202" s="11" t="str">
        <x:v>2 подходящих для электрооборудования огнетушителя, указатели</x:v>
      </x:c>
      <x:c r="F1202" s="14" t="n">
        <x:v>1</x:v>
      </x:c>
      <x:c r="G1202" s="3" t="str">
        <x:v>к-т</x:v>
      </x:c>
      <x:c r="H1202" s="15" t="n">
        <x:v>140</x:v>
      </x:c>
      <x:c r="I1202" s="15" t="n">
        <x:v>400</x:v>
      </x:c>
      <x:c r="J1202" s="16" t="n">
        <x:f>IF(AND(ISNUMBER(F1202),ISNUMBER(H1202)),F1202*H1202,"")</x:f>
        <x:v>140</x:v>
      </x:c>
      <x:c r="K1202" s="16" t="n">
        <x:f>IF(AND(ISNUMBER(F1202),ISNUMBER(I1202)),F1202*I1202,"")</x:f>
        <x:v>400</x:v>
      </x:c>
      <x:c r="L1202" s="11" t="str">
        <x:v>Купить</x:v>
      </x:c>
      <x:c r="M1202" s="11" t="str">
        <x:v>Тип и размещение определяет местный проект помещения.</x:v>
      </x:c>
      <x:c r="N1202" s="11" t="str">
        <x:v>Бюджетная оценка на 03.10.2026. Источник подтверждает характеристики, а не цену.</x:v>
      </x:c>
      <x:c r="O1202" s="11" t="str">
        <x:f>IF(C1202="Опционально","Вне итога",IF(AND(ISNUMBER(F1202),ISNUMBER(H1202),ISNUMBER(I1202),F1202&gt;0,H1202&gt;=0,I1202&gt;=H1202),"Цена учтена","Уточнить цену/количество"))</x:f>
        <x:v>Цена учтена</x:v>
      </x:c>
      <x:c r="P1202" s="10"/>
      <x:c r="Q1202" s="18" t="str">
        <x:v>Бюджетная оценка автора</x:v>
      </x:c>
      <x:c r="R1202" s="18" t="str"/>
    </x:row>
    <x:row r="1203" ht="44" customHeight="1">
      <x:c r="A1203" s="10" t="str">
        <x:v>B7.2</x:v>
      </x:c>
      <x:c r="B1203" s="10" t="str">
        <x:v>B7</x:v>
      </x:c>
      <x:c r="C1203" s="11" t="str">
        <x:v>Помещение</x:v>
      </x:c>
      <x:c r="D1203" s="11" t="str">
        <x:v>Контроль температуры и влажности</x:v>
      </x:c>
      <x:c r="E1203" s="11" t="str">
        <x:v>Сетевой датчик с 2–4 внешними зондами и уведомлением</x:v>
      </x:c>
      <x:c r="F1203" s="14" t="n">
        <x:v>1</x:v>
      </x:c>
      <x:c r="G1203" s="3" t="str">
        <x:v>к-т</x:v>
      </x:c>
      <x:c r="H1203" s="15" t="n">
        <x:v>150</x:v>
      </x:c>
      <x:c r="I1203" s="15" t="n">
        <x:v>600</x:v>
      </x:c>
      <x:c r="J1203" s="16" t="n">
        <x:f>IF(AND(ISNUMBER(F1203),ISNUMBER(H1203)),F1203*H1203,"")</x:f>
        <x:v>150</x:v>
      </x:c>
      <x:c r="K1203" s="16" t="n">
        <x:f>IF(AND(ISNUMBER(F1203),ISNUMBER(I1203)),F1203*I1203,"")</x:f>
        <x:v>600</x:v>
      </x:c>
      <x:c r="L1203" s="11" t="str">
        <x:v>Купить</x:v>
      </x:c>
      <x:c r="M1203" s="11" t="str">
        <x:v>Настроить аварийное завершение работы при перегреве/сбое охлаждения.</x:v>
      </x:c>
      <x:c r="N1203" s="11" t="str">
        <x:v>Бюджетная оценка на 03.10.2026. Источник подтверждает характеристики, а не цену.</x:v>
      </x:c>
      <x:c r="O1203" s="11" t="str">
        <x:f>IF(C1203="Опционально","Вне итога",IF(AND(ISNUMBER(F1203),ISNUMBER(H1203),ISNUMBER(I1203),F1203&gt;0,H1203&gt;=0,I1203&gt;=H1203),"Цена учтена","Уточнить цену/количество"))</x:f>
        <x:v>Цена учтена</x:v>
      </x:c>
      <x:c r="P1203" s="10"/>
      <x:c r="Q1203" s="18" t="str">
        <x:v>Бюджетная оценка автора</x:v>
      </x:c>
      <x:c r="R1203" s="18" t="str"/>
    </x:row>
    <x:row r="1204" ht="44" customHeight="1">
      <x:c r="A1204" s="10" t="str">
        <x:v>B7.2</x:v>
      </x:c>
      <x:c r="B1204" s="10" t="str">
        <x:v>B7</x:v>
      </x:c>
      <x:c r="C1204" s="11" t="str">
        <x:v>Помещение</x:v>
      </x:c>
      <x:c r="D1204" s="11" t="str">
        <x:v>Крепёж и мелкие расходники</x:v>
      </x:c>
      <x:c r="E1204" s="11" t="str">
        <x:v>Наконечники, клеммы, маркировка, стяжки-липучки, вводы, запас кабеля</x:v>
      </x:c>
      <x:c r="F1204" s="14" t="n">
        <x:v>1</x:v>
      </x:c>
      <x:c r="G1204" s="3" t="str">
        <x:v>к-т</x:v>
      </x:c>
      <x:c r="H1204" s="15" t="n">
        <x:v>500</x:v>
      </x:c>
      <x:c r="I1204" s="15" t="n">
        <x:v>1800</x:v>
      </x:c>
      <x:c r="J1204" s="16" t="n">
        <x:f>IF(AND(ISNUMBER(F1204),ISNUMBER(H1204)),F1204*H1204,"")</x:f>
        <x:v>500</x:v>
      </x:c>
      <x:c r="K1204" s="16" t="n">
        <x:f>IF(AND(ISNUMBER(F1204),ISNUMBER(I1204)),F1204*I1204,"")</x:f>
        <x:v>1800</x:v>
      </x:c>
      <x:c r="L1204" s="11" t="str">
        <x:v>Купить</x:v>
      </x:c>
      <x:c r="M1204" s="11" t="str"/>
      <x:c r="N1204" s="11" t="str">
        <x:v>Бюджетная оценка на 03.10.2026. Источник подтверждает характеристики, а не цену.</x:v>
      </x:c>
      <x:c r="O1204" s="11" t="str">
        <x:f>IF(C1204="Опционально","Вне итога",IF(AND(ISNUMBER(F1204),ISNUMBER(H1204),ISNUMBER(I1204),F1204&gt;0,H1204&gt;=0,I1204&gt;=H1204),"Цена учтена","Уточнить цену/количество"))</x:f>
        <x:v>Цена учтена</x:v>
      </x:c>
      <x:c r="P1204" s="10"/>
      <x:c r="Q1204" s="18" t="str">
        <x:v>Бюджетная оценка автора</x:v>
      </x:c>
      <x:c r="R1204" s="18" t="str"/>
    </x:row>
    <x:row r="1205" ht="44" customHeight="1">
      <x:c r="A1205" s="10" t="str">
        <x:v>B7.2</x:v>
      </x:c>
      <x:c r="B1205" s="10" t="str">
        <x:v>B7</x:v>
      </x:c>
      <x:c r="C1205" s="11" t="str">
        <x:v>Помещение</x:v>
      </x:c>
      <x:c r="D1205" s="11" t="str">
        <x:v>Монтаж и измерения электрики</x:v>
      </x:c>
      <x:c r="E1205" s="11" t="str">
        <x:v>Монтаж, проверка защит, заземления и нагрузочный тест</x:v>
      </x:c>
      <x:c r="F1205" s="14" t="n">
        <x:v>1</x:v>
      </x:c>
      <x:c r="G1205" s="3" t="str">
        <x:v>усл</x:v>
      </x:c>
      <x:c r="H1205" s="15" t="n">
        <x:v>2500</x:v>
      </x:c>
      <x:c r="I1205" s="15" t="n">
        <x:v>8000</x:v>
      </x:c>
      <x:c r="J1205" s="16" t="n">
        <x:f>IF(AND(ISNUMBER(F1205),ISNUMBER(H1205)),F1205*H1205,"")</x:f>
        <x:v>2500</x:v>
      </x:c>
      <x:c r="K1205" s="16" t="n">
        <x:f>IF(AND(ISNUMBER(F1205),ISNUMBER(I1205)),F1205*I1205,"")</x:f>
        <x:v>8000</x:v>
      </x:c>
      <x:c r="L1205" s="11" t="str">
        <x:v>Купить</x:v>
      </x:c>
      <x:c r="M1205" s="11" t="str"/>
      <x:c r="N1205" s="11" t="str">
        <x:v>Бюджетная оценка на 03.10.2026. Источник подтверждает характеристики, а не цену.</x:v>
      </x:c>
      <x:c r="O1205" s="11" t="str">
        <x:f>IF(C1205="Опционально","Вне итога",IF(AND(ISNUMBER(F1205),ISNUMBER(H1205),ISNUMBER(I1205),F1205&gt;0,H1205&gt;=0,I1205&gt;=H1205),"Цена учтена","Уточнить цену/количество"))</x:f>
        <x:v>Цена учтена</x:v>
      </x:c>
      <x:c r="P1205" s="10"/>
      <x:c r="Q1205" s="18" t="str">
        <x:v>Бюджетная оценка автора</x:v>
      </x:c>
      <x:c r="R1205" s="18" t="str"/>
    </x:row>
    <x:row r="1206" ht="44" customHeight="1">
      <x:c r="A1206" s="10" t="str">
        <x:v>B7.2</x:v>
      </x:c>
      <x:c r="B1206" s="10" t="str">
        <x:v>B7</x:v>
      </x:c>
      <x:c r="C1206" s="11" t="str">
        <x:v>Помещение</x:v>
      </x:c>
      <x:c r="D1206" s="11" t="str">
        <x:v>Доставка, разгрузка и занос</x:v>
      </x:c>
      <x:c r="E1206" s="11" t="str">
        <x:v>Транспорт, такелаж, страховка перевозки</x:v>
      </x:c>
      <x:c r="F1206" s="14" t="n">
        <x:v>1</x:v>
      </x:c>
      <x:c r="G1206" s="3" t="str">
        <x:v>усл</x:v>
      </x:c>
      <x:c r="H1206" s="15" t="n">
        <x:v>2000</x:v>
      </x:c>
      <x:c r="I1206" s="15" t="n">
        <x:v>10000</x:v>
      </x:c>
      <x:c r="J1206" s="16" t="n">
        <x:f>IF(AND(ISNUMBER(F1206),ISNUMBER(H1206)),F1206*H1206,"")</x:f>
        <x:v>2000</x:v>
      </x:c>
      <x:c r="K1206" s="16" t="n">
        <x:f>IF(AND(ISNUMBER(F1206),ISNUMBER(I1206)),F1206*I1206,"")</x:f>
        <x:v>10000</x:v>
      </x:c>
      <x:c r="L1206" s="11" t="str">
        <x:v>Купить</x:v>
      </x:c>
      <x:c r="M1206" s="11" t="str">
        <x:v>Без импортной пошлины/НДС. Для тяжёлых серверов проверить маршрут заноса заранее.</x:v>
      </x:c>
      <x:c r="N1206" s="11" t="str">
        <x:v>Бюджетная оценка на 03.10.2026. Источник подтверждает характеристики, а не цену.</x:v>
      </x:c>
      <x:c r="O1206" s="11" t="str">
        <x:f>IF(C1206="Опционально","Вне итога",IF(AND(ISNUMBER(F1206),ISNUMBER(H1206),ISNUMBER(I1206),F1206&gt;0,H1206&gt;=0,I1206&gt;=H1206),"Цена учтена","Уточнить цену/количество"))</x:f>
        <x:v>Цена учтена</x:v>
      </x:c>
      <x:c r="P1206" s="10"/>
      <x:c r="Q1206" s="18" t="str">
        <x:v>Бюджетная оценка автора</x:v>
      </x:c>
      <x:c r="R1206" s="18" t="str"/>
    </x:row>
    <x:row r="1207" ht="44" customHeight="1">
      <x:c r="A1207" s="10" t="str">
        <x:v>B7.2</x:v>
      </x:c>
      <x:c r="B1207" s="10" t="str">
        <x:v>B7</x:v>
      </x:c>
      <x:c r="C1207" s="11" t="str">
        <x:v>Опционально</x:v>
      </x:c>
      <x:c r="D1207" s="11" t="str">
        <x:v>Резервная система охлаждения</x:v>
      </x:c>
      <x:c r="E1207" s="11" t="str">
        <x:v>N+1 с автоматическим переключением, расчёт отдельно</x:v>
      </x:c>
      <x:c r="F1207" s="14" t="n">
        <x:v>1</x:v>
      </x:c>
      <x:c r="G1207" s="3" t="str">
        <x:v>к-т</x:v>
      </x:c>
      <x:c r="H1207" s="15"/>
      <x:c r="I1207" s="15"/>
      <x:c r="J1207" s="16" t="str">
        <x:f>IF(AND(ISNUMBER(F1207),ISNUMBER(H1207)),F1207*H1207,"")</x:f>
      </x:c>
      <x:c r="K1207" s="16" t="str">
        <x:f>IF(AND(ISNUMBER(F1207),ISNUMBER(I1207)),F1207*I1207,"")</x:f>
      </x:c>
      <x:c r="L1207" s="11" t="str">
        <x:v>По проекту</x:v>
      </x:c>
      <x:c r="M1207" s="11" t="str">
        <x:v>Нужна для непрерывной работы при отказе охлаждения. В базовом бюджете система останавливается безопасно.</x:v>
      </x:c>
      <x:c r="N1207" s="11" t="str">
        <x:v>Без цены. Требуется отдельное предложение.</x:v>
      </x:c>
      <x:c r="O1207" s="11" t="str">
        <x:f>IF(C1207="Опционально","Вне итога",IF(AND(ISNUMBER(F1207),ISNUMBER(H1207),ISNUMBER(I1207),F1207&gt;0,H1207&gt;=0,I1207&gt;=H1207),"Цена учтена","Уточнить цену/количество"))</x:f>
        <x:v>Вне итога</x:v>
      </x:c>
      <x:c r="P1207" s="10"/>
      <x:c r="Q1207" s="18" t="str">
        <x:v>Бюджетная оценка автора</x:v>
      </x:c>
      <x:c r="R1207" s="18" t="str"/>
    </x:row>
    <x:row r="1208" ht="44" customHeight="1">
      <x:c r="A1208" s="10" t="str">
        <x:v>B7.2</x:v>
      </x:c>
      <x:c r="B1208" s="10" t="str">
        <x:v>B7</x:v>
      </x:c>
      <x:c r="C1208" s="11" t="str">
        <x:v>Опционально</x:v>
      </x:c>
      <x:c r="D1208" s="11" t="str">
        <x:v>Генератор и переключение ввода</x:v>
      </x:c>
      <x:c r="E1208" s="11" t="str">
        <x:v>Для длительных отключений, размер по проекту</x:v>
      </x:c>
      <x:c r="F1208" s="14" t="n">
        <x:v>1</x:v>
      </x:c>
      <x:c r="G1208" s="3" t="str">
        <x:v>к-т</x:v>
      </x:c>
      <x:c r="H1208" s="15"/>
      <x:c r="I1208" s="15"/>
      <x:c r="J1208" s="16" t="str">
        <x:f>IF(AND(ISNUMBER(F1208),ISNUMBER(H1208)),F1208*H1208,"")</x:f>
      </x:c>
      <x:c r="K1208" s="16" t="str">
        <x:f>IF(AND(ISNUMBER(F1208),ISNUMBER(I1208)),F1208*I1208,"")</x:f>
      </x:c>
      <x:c r="L1208" s="11" t="str">
        <x:v>По проекту</x:v>
      </x:c>
      <x:c r="M1208" s="11" t="str">
        <x:v>Не включён в базовую сумму. ИБП рассчитан на короткую автономность и завершение работы.</x:v>
      </x:c>
      <x:c r="N1208" s="11" t="str">
        <x:v>Без цены. Требуется отдельное предложение.</x:v>
      </x:c>
      <x:c r="O1208" s="11" t="str">
        <x:f>IF(C1208="Опционально","Вне итога",IF(AND(ISNUMBER(F1208),ISNUMBER(H1208),ISNUMBER(I1208),F1208&gt;0,H1208&gt;=0,I1208&gt;=H1208),"Цена учтена","Уточнить цену/количество"))</x:f>
        <x:v>Вне итога</x:v>
      </x:c>
      <x:c r="P1208" s="10"/>
      <x:c r="Q1208" s="18" t="str">
        <x:v>Бюджетная оценка автора</x:v>
      </x:c>
      <x:c r="R1208" s="18" t="str"/>
    </x:row>
    <x:row r="1209" ht="61" customHeight="1">
      <x:c r="A1209" s="10" t="str">
        <x:v>B7.2</x:v>
      </x:c>
      <x:c r="B1209" s="10" t="str">
        <x:v>B7</x:v>
      </x:c>
      <x:c r="C1209" s="11" t="str">
        <x:v>Запуск</x:v>
      </x:c>
      <x:c r="D1209" s="11" t="str">
        <x:v>Системное ПО</x:v>
      </x:c>
      <x:c r="E1209" s="11" t="str">
        <x:v>Ubuntu, NVIDIA драйверы, CUDA, NCCL, SGLang/vLLM</x:v>
      </x:c>
      <x:c r="F1209" s="14" t="n">
        <x:v>1</x:v>
      </x:c>
      <x:c r="G1209" s="3" t="str">
        <x:v>к-т</x:v>
      </x:c>
      <x:c r="H1209" s="15" t="n">
        <x:v>0</x:v>
      </x:c>
      <x:c r="I1209" s="15" t="n">
        <x:v>0</x:v>
      </x:c>
      <x:c r="J1209" s="16" t="n">
        <x:f>IF(AND(ISNUMBER(F1209),ISNUMBER(H1209)),F1209*H1209,"")</x:f>
        <x:v>0</x:v>
      </x:c>
      <x:c r="K1209" s="16" t="n">
        <x:f>IF(AND(ISNUMBER(F1209),ISNUMBER(I1209)),F1209*I1209,"")</x:f>
        <x:v>0</x:v>
      </x:c>
      <x:c r="L1209" s="11" t="str">
        <x:v>Без оплаты лицензии</x:v>
      </x:c>
      <x:c r="M1209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1209" s="11" t="str">
        <x:v>Бюджетная оценка на 03.10.2026. Источник подтверждает характеристики, а не цену.</x:v>
      </x:c>
      <x:c r="O1209" s="11" t="str">
        <x:f>IF(C1209="Опционально","Вне итога",IF(AND(ISNUMBER(F1209),ISNUMBER(H1209),ISNUMBER(I1209),F1209&gt;0,H1209&gt;=0,I1209&gt;=H1209),"Цена учтена","Уточнить цену/количество"))</x:f>
        <x:v>Цена учтена</x:v>
      </x:c>
      <x:c r="P1209" s="10"/>
      <x:c r="Q1209" s="18" t="str">
        <x:v>Moonshot: Kimi K3, модель</x:v>
      </x:c>
      <x:c r="R1209" s="18" t="str">
        <x:v>https://huggingface.co/moonshotai/Kimi-K3</x:v>
      </x:c>
    </x:row>
    <x:row r="1210" ht="44" customHeight="1">
      <x:c r="A1210" s="10" t="str">
        <x:v>B7.2</x:v>
      </x:c>
      <x:c r="B1210" s="10" t="str">
        <x:v>B7</x:v>
      </x:c>
      <x:c r="C1210" s="11" t="str">
        <x:v>Запуск</x:v>
      </x:c>
      <x:c r="D1210" s="11" t="str">
        <x:v>Установка и настройка оборудования</x:v>
      </x:c>
      <x:c r="E1210" s="11" t="str">
        <x:v>Обновление firmware, ОС, драйверов, сеть, диски и мониторинг</x:v>
      </x:c>
      <x:c r="F1210" s="14" t="n">
        <x:v>1</x:v>
      </x:c>
      <x:c r="G1210" s="3" t="str">
        <x:v>усл</x:v>
      </x:c>
      <x:c r="H1210" s="15" t="n">
        <x:v>3000</x:v>
      </x:c>
      <x:c r="I1210" s="15" t="n">
        <x:v>12000</x:v>
      </x:c>
      <x:c r="J1210" s="16" t="n">
        <x:f>IF(AND(ISNUMBER(F1210),ISNUMBER(H1210)),F1210*H1210,"")</x:f>
        <x:v>3000</x:v>
      </x:c>
      <x:c r="K1210" s="16" t="n">
        <x:f>IF(AND(ISNUMBER(F1210),ISNUMBER(I1210)),F1210*I1210,"")</x:f>
        <x:v>12000</x:v>
      </x:c>
      <x:c r="L1210" s="11" t="str">
        <x:v>Купить</x:v>
      </x:c>
      <x:c r="M1210" s="11" t="str">
        <x:v>Фиксированная работа при покупке, без помесячного обслуживания.</x:v>
      </x:c>
      <x:c r="N1210" s="11" t="str">
        <x:v>Бюджетная оценка на 03.10.2026. Источник подтверждает характеристики, а не цену.</x:v>
      </x:c>
      <x:c r="O1210" s="11" t="str">
        <x:f>IF(C1210="Опционально","Вне итога",IF(AND(ISNUMBER(F1210),ISNUMBER(H1210),ISNUMBER(I1210),F1210&gt;0,H1210&gt;=0,I1210&gt;=H1210),"Цена учтена","Уточнить цену/количество"))</x:f>
        <x:v>Цена учтена</x:v>
      </x:c>
      <x:c r="P1210" s="10"/>
      <x:c r="Q1210" s="18" t="str">
        <x:v>Бюджетная оценка автора</x:v>
      </x:c>
      <x:c r="R1210" s="18" t="str"/>
    </x:row>
    <x:row r="1211" ht="44" customHeight="1">
      <x:c r="A1211" s="10" t="str">
        <x:v>B7.2</x:v>
      </x:c>
      <x:c r="B1211" s="10" t="str">
        <x:v>B7</x:v>
      </x:c>
      <x:c r="C1211" s="11" t="str">
        <x:v>Запуск</x:v>
      </x:c>
      <x:c r="D1211" s="11" t="str">
        <x:v>Загрузка и проверка модели</x:v>
      </x:c>
      <x:c r="E1211" s="11" t="str">
        <x:v>Загрузка на локальные SSD, проверка файлов, подбор контекста, нагрузочный тест</x:v>
      </x:c>
      <x:c r="F1211" s="14" t="n">
        <x:v>1</x:v>
      </x:c>
      <x:c r="G1211" s="3" t="str">
        <x:v>усл</x:v>
      </x:c>
      <x:c r="H1211" s="15" t="n">
        <x:v>3000</x:v>
      </x:c>
      <x:c r="I1211" s="15" t="n">
        <x:v>12000</x:v>
      </x:c>
      <x:c r="J1211" s="16" t="n">
        <x:f>IF(AND(ISNUMBER(F1211),ISNUMBER(H1211)),F1211*H1211,"")</x:f>
        <x:v>3000</x:v>
      </x:c>
      <x:c r="K1211" s="16" t="n">
        <x:f>IF(AND(ISNUMBER(F1211),ISNUMBER(I1211)),F1211*I1211,"")</x:f>
        <x:v>12000</x:v>
      </x:c>
      <x:c r="L1211" s="11" t="str">
        <x:v>Купить</x:v>
      </x:c>
      <x:c r="M1211" s="11" t="str">
        <x:v>Проверить память, время первого ответа, токены/с, качество и восстановление после перезагрузки.</x:v>
      </x:c>
      <x:c r="N1211" s="11" t="str">
        <x:v>Бюджетная оценка на 03.10.2026. Источник подтверждает характеристики, а не цену.</x:v>
      </x:c>
      <x:c r="O1211" s="11" t="str">
        <x:f>IF(C1211="Опционально","Вне итога",IF(AND(ISNUMBER(F1211),ISNUMBER(H1211),ISNUMBER(I1211),F1211&gt;0,H1211&gt;=0,I1211&gt;=H1211),"Цена учтена","Уточнить цену/количество"))</x:f>
        <x:v>Цена учтена</x:v>
      </x:c>
      <x:c r="P1211" s="10"/>
      <x:c r="Q1211" s="18" t="str">
        <x:v>Бюджетная оценка автора</x:v>
      </x:c>
      <x:c r="R1211" s="18" t="str"/>
    </x:row>
    <x:row r="1212" ht="44" customHeight="1">
      <x:c r="A1212" s="10" t="str">
        <x:v>B7.2</x:v>
      </x:c>
      <x:c r="B1212" s="10" t="str">
        <x:v>B7</x:v>
      </x:c>
      <x:c r="C1212" s="11" t="str">
        <x:v>Запуск</x:v>
      </x:c>
      <x:c r="D1212" s="11" t="str">
        <x:v>Резервное копирование и документация</x:v>
      </x:c>
      <x:c r="E1212" s="11" t="str">
        <x:v>Настроить копии, аварийное завершение и восстановление. Передать инструкцию</x:v>
      </x:c>
      <x:c r="F1212" s="14" t="n">
        <x:v>1</x:v>
      </x:c>
      <x:c r="G1212" s="3" t="str">
        <x:v>усл</x:v>
      </x:c>
      <x:c r="H1212" s="15" t="n">
        <x:v>1500</x:v>
      </x:c>
      <x:c r="I1212" s="15" t="n">
        <x:v>6000</x:v>
      </x:c>
      <x:c r="J1212" s="16" t="n">
        <x:f>IF(AND(ISNUMBER(F1212),ISNUMBER(H1212)),F1212*H1212,"")</x:f>
        <x:v>1500</x:v>
      </x:c>
      <x:c r="K1212" s="16" t="n">
        <x:f>IF(AND(ISNUMBER(F1212),ISNUMBER(I1212)),F1212*I1212,"")</x:f>
        <x:v>6000</x:v>
      </x:c>
      <x:c r="L1212" s="11" t="str">
        <x:v>Купить</x:v>
      </x:c>
      <x:c r="M1212" s="11" t="str"/>
      <x:c r="N1212" s="11" t="str">
        <x:v>Бюджетная оценка на 03.10.2026. Источник подтверждает характеристики, а не цену.</x:v>
      </x:c>
      <x:c r="O1212" s="11" t="str">
        <x:f>IF(C1212="Опционально","Вне итога",IF(AND(ISNUMBER(F1212),ISNUMBER(H1212),ISNUMBER(I1212),F1212&gt;0,H1212&gt;=0,I1212&gt;=H1212),"Цена учтена","Уточнить цену/количество"))</x:f>
        <x:v>Цена учтена</x:v>
      </x:c>
      <x:c r="P1212" s="10"/>
      <x:c r="Q1212" s="18" t="str">
        <x:v>Бюджетная оценка автора</x:v>
      </x:c>
      <x:c r="R1212" s="18" t="str"/>
    </x:row>
    <x:row r="1213" ht="44" customHeight="1">
      <x:c r="A1213" s="10" t="str">
        <x:v>B7.2</x:v>
      </x:c>
      <x:c r="B1213" s="10" t="str">
        <x:v>B7</x:v>
      </x:c>
      <x:c r="C1213" s="11" t="str">
        <x:v>Запуск</x:v>
      </x:c>
      <x:c r="D1213" s="11" t="str">
        <x:v>Резерв на адаптацию программы запуска</x:v>
      </x:c>
      <x:c r="E1213" s="11" t="str">
        <x:v>Прототип распределения модели, совместимость kernels/обмена</x:v>
      </x:c>
      <x:c r="F1213" s="14" t="n">
        <x:v>1</x:v>
      </x:c>
      <x:c r="G1213" s="3" t="str">
        <x:v>резерв</x:v>
      </x:c>
      <x:c r="H1213" s="15" t="n">
        <x:v>15000</x:v>
      </x:c>
      <x:c r="I1213" s="15" t="n">
        <x:v>100000</x:v>
      </x:c>
      <x:c r="J1213" s="16" t="n">
        <x:f>IF(AND(ISNUMBER(F1213),ISNUMBER(H1213)),F1213*H1213,"")</x:f>
        <x:v>15000</x:v>
      </x:c>
      <x:c r="K1213" s="16" t="n">
        <x:f>IF(AND(ISNUMBER(F1213),ISNUMBER(I1213)),F1213*I1213,"")</x:f>
        <x:v>100000</x:v>
      </x:c>
      <x:c r="L1213" s="11" t="str">
        <x:v>Резерв</x:v>
      </x:c>
      <x:c r="M1213" s="11" t="str">
        <x:v>Плановая сумма для эксперимента. Успешный запуск K3 не гарантирован. Срок и полный бюджет разработки после прототипа.</x:v>
      </x:c>
      <x:c r="N1213" s="11" t="str">
        <x:v>Бюджетная оценка на 03.10.2026. Источник подтверждает характеристики, а не цену.</x:v>
      </x:c>
      <x:c r="O1213" s="11" t="str">
        <x:f>IF(C1213="Опционально","Вне итога",IF(AND(ISNUMBER(F1213),ISNUMBER(H1213),ISNUMBER(I1213),F1213&gt;0,H1213&gt;=0,I1213&gt;=H1213),"Цена учтена","Уточнить цену/количество"))</x:f>
        <x:v>Цена учтена</x:v>
      </x:c>
      <x:c r="P1213" s="10"/>
      <x:c r="Q1213" s="18" t="str">
        <x:v>Бюджетная оценка автора</x:v>
      </x:c>
      <x:c r="R1213" s="18" t="str"/>
    </x:row>
    <x:row r="1214" ht="44" customHeight="1">
      <x:c r="A1214" s="10" t="str">
        <x:v>B7.3</x:v>
      </x:c>
      <x:c r="B1214" s="10" t="str">
        <x:v>B7</x:v>
      </x:c>
      <x:c r="C1214" s="11" t="str">
        <x:v>Оборудование</x:v>
      </x:c>
      <x:c r="D1214" s="11" t="str">
        <x:v>Основа каждого GPU-сервера</x:v>
      </x:c>
      <x:c r="E1214" s="11" t="str">
        <x:v>Supermicro AS-5126GS-TNRT2, без GPU, CPU, RAM и SSD, OEM barebone</x:v>
      </x:c>
      <x:c r="F1214" s="14" t="n">
        <x:v>4</x:v>
      </x:c>
      <x:c r="G1214" s="3" t="str">
        <x:v>шт</x:v>
      </x:c>
      <x:c r="H1214" s="15" t="n">
        <x:v>14000</x:v>
      </x:c>
      <x:c r="I1214" s="15" t="n">
        <x:v>24000</x:v>
      </x:c>
      <x:c r="J1214" s="16" t="n">
        <x:f>IF(AND(ISNUMBER(F1214),ISNUMBER(H1214)),F1214*H1214,"")</x:f>
        <x:v>56000</x:v>
      </x:c>
      <x:c r="K1214" s="16" t="n">
        <x:f>IF(AND(ISNUMBER(F1214),ISNUMBER(I1214)),F1214*I1214,"")</x:f>
        <x:v>96000</x:v>
      </x:c>
      <x:c r="L1214" s="11" t="str">
        <x:v>Купить</x:v>
      </x:c>
      <x:c r="M1214" s="11" t="str">
        <x:v>Цена шасси и системных плат с PSU/вентиляторами/рельсами. Точную границу комплектации письменно подтвердить поставщиком.</x:v>
      </x:c>
      <x:c r="N1214" s="11" t="str">
        <x:v>Бюджетная оценка на 03.10.2026. Источник подтверждает характеристики, а не цену.</x:v>
      </x:c>
      <x:c r="O1214" s="11" t="str">
        <x:f>IF(C1214="Опционально","Вне итога",IF(AND(ISNUMBER(F1214),ISNUMBER(H1214),ISNUMBER(I1214),F1214&gt;0,H1214&gt;=0,I1214&gt;=H1214),"Цена учтена","Уточнить цену/количество"))</x:f>
        <x:v>Цена учтена</x:v>
      </x:c>
      <x:c r="P1214" s="10"/>
      <x:c r="Q1214" s="18" t="str">
        <x:v>Supermicro: AS-5126GS-TNRT2</x:v>
      </x:c>
      <x:c r="R1214" s="18" t="str">
        <x:v>https://www.supermicro.com/en/products/system/gpu/5u/as-5126gs-tnrt2</x:v>
      </x:c>
    </x:row>
    <x:row r="1215" ht="44" customHeight="1">
      <x:c r="A1215" s="10" t="str">
        <x:v>B7.3</x:v>
      </x:c>
      <x:c r="B1215" s="10" t="str">
        <x:v>B7</x:v>
      </x:c>
      <x:c r="C1215" s="11" t="str">
        <x:v>Оборудование</x:v>
      </x:c>
      <x:c r="D1215" s="11" t="str">
        <x:v>Ускорители</x:v>
      </x:c>
      <x:c r="E1215" s="11" t="str">
        <x:v>RTX PRO 6000 Blackwell Server Edition, 96GB, пассивная, 600W</x:v>
      </x:c>
      <x:c r="F1215" s="14" t="n">
        <x:v>32</x:v>
      </x:c>
      <x:c r="G1215" s="3" t="str">
        <x:v>шт</x:v>
      </x:c>
      <x:c r="H1215" s="15" t="n">
        <x:v>10000</x:v>
      </x:c>
      <x:c r="I1215" s="15" t="n">
        <x:v>16000</x:v>
      </x:c>
      <x:c r="J1215" s="16" t="n">
        <x:f>IF(AND(ISNUMBER(F1215),ISNUMBER(H1215)),F1215*H1215,"")</x:f>
        <x:v>320000</x:v>
      </x:c>
      <x:c r="K1215" s="16" t="n">
        <x:f>IF(AND(ISNUMBER(F1215),ISNUMBER(I1215)),F1215*I1215,"")</x:f>
        <x:v>512000</x:v>
      </x:c>
      <x:c r="L1215" s="11" t="str">
        <x:v>Купить</x:v>
      </x:c>
      <x:c r="M1215" s="11" t="str">
        <x:v>Распределение по узлам: 8 + 8 + 8 + 8. Не заменять активной Workstation-картой без OEM QVL.</x:v>
      </x:c>
      <x:c r="N1215" s="11" t="str">
        <x:v>Бюджетная оценка на 03.10.2026. Источник подтверждает характеристики, а не цену.</x:v>
      </x:c>
      <x:c r="O1215" s="11" t="str">
        <x:f>IF(C1215="Опционально","Вне итога",IF(AND(ISNUMBER(F1215),ISNUMBER(H1215),ISNUMBER(I1215),F1215&gt;0,H1215&gt;=0,I1215&gt;=H1215),"Цена учтена","Уточнить цену/количество"))</x:f>
        <x:v>Цена учтена</x:v>
      </x:c>
      <x:c r="P1215" s="10"/>
      <x:c r="Q1215" s="18" t="str">
        <x:v>NVIDIA: RTX PRO 6000 Server</x:v>
      </x:c>
      <x:c r="R1215" s="18" t="str">
        <x:v>https://www.nvidia.com/en-us/data-center/rtx-pro-6000-blackwell-server-edition/</x:v>
      </x:c>
    </x:row>
    <x:row r="1216" ht="44" customHeight="1">
      <x:c r="A1216" s="10" t="str">
        <x:v>B7.3</x:v>
      </x:c>
      <x:c r="B1216" s="10" t="str">
        <x:v>B7</x:v>
      </x:c>
      <x:c r="C1216" s="11" t="str">
        <x:v>Оборудование</x:v>
      </x:c>
      <x:c r="D1216" s="11" t="str">
        <x:v>CPU</x:v>
      </x:c>
      <x:c r="E1216" s="11" t="str">
        <x:v>AMD EPYC 9005, ≥64 ядер, точный SKU по QVL</x:v>
      </x:c>
      <x:c r="F1216" s="14" t="n">
        <x:v>8</x:v>
      </x:c>
      <x:c r="G1216" s="3" t="str">
        <x:v>шт</x:v>
      </x:c>
      <x:c r="H1216" s="15" t="n">
        <x:v>4000</x:v>
      </x:c>
      <x:c r="I1216" s="15" t="n">
        <x:v>8500</x:v>
      </x:c>
      <x:c r="J1216" s="16" t="n">
        <x:f>IF(AND(ISNUMBER(F1216),ISNUMBER(H1216)),F1216*H1216,"")</x:f>
        <x:v>32000</x:v>
      </x:c>
      <x:c r="K1216" s="16" t="n">
        <x:f>IF(AND(ISNUMBER(F1216),ISNUMBER(I1216)),F1216*I1216,"")</x:f>
        <x:v>68000</x:v>
      </x:c>
      <x:c r="L1216" s="11" t="str">
        <x:v>Купить</x:v>
      </x:c>
      <x:c r="M1216" s="11" t="str"/>
      <x:c r="N1216" s="11" t="str">
        <x:v>Бюджетная оценка на 03.10.2026. Источник подтверждает характеристики, а не цену.</x:v>
      </x:c>
      <x:c r="O1216" s="11" t="str">
        <x:f>IF(C1216="Опционально","Вне итога",IF(AND(ISNUMBER(F1216),ISNUMBER(H1216),ISNUMBER(I1216),F1216&gt;0,H1216&gt;=0,I1216&gt;=H1216),"Цена учтена","Уточнить цену/количество"))</x:f>
        <x:v>Цена учтена</x:v>
      </x:c>
      <x:c r="P1216" s="10"/>
      <x:c r="Q1216" s="18" t="str">
        <x:v>Бюджетная оценка автора</x:v>
      </x:c>
      <x:c r="R1216" s="18" t="str"/>
    </x:row>
    <x:row r="1217" ht="44" customHeight="1">
      <x:c r="A1217" s="10" t="str">
        <x:v>B7.3</x:v>
      </x:c>
      <x:c r="B1217" s="10" t="str">
        <x:v>B7</x:v>
      </x:c>
      <x:c r="C1217" s="11" t="str">
        <x:v>Оборудование</x:v>
      </x:c>
      <x:c r="D1217" s="11" t="str">
        <x:v>RAM</x:v>
      </x:c>
      <x:c r="E1217" s="11" t="str">
        <x:v>24×64GB ECC RDIMM DDR5 на узел, все 24 канала CPU</x:v>
      </x:c>
      <x:c r="F1217" s="14" t="n">
        <x:v>96</x:v>
      </x:c>
      <x:c r="G1217" s="3" t="str">
        <x:v>шт</x:v>
      </x:c>
      <x:c r="H1217" s="15" t="n">
        <x:v>500</x:v>
      </x:c>
      <x:c r="I1217" s="15" t="n">
        <x:v>950</x:v>
      </x:c>
      <x:c r="J1217" s="16" t="n">
        <x:f>IF(AND(ISNUMBER(F1217),ISNUMBER(H1217)),F1217*H1217,"")</x:f>
        <x:v>48000</x:v>
      </x:c>
      <x:c r="K1217" s="16" t="n">
        <x:f>IF(AND(ISNUMBER(F1217),ISNUMBER(I1217)),F1217*I1217,"")</x:f>
        <x:v>91200</x:v>
      </x:c>
      <x:c r="L1217" s="11" t="str">
        <x:v>Купить</x:v>
      </x:c>
      <x:c r="M1217" s="11" t="str"/>
      <x:c r="N1217" s="11" t="str">
        <x:v>Бюджетная оценка на 03.10.2026. Источник подтверждает характеристики, а не цену.</x:v>
      </x:c>
      <x:c r="O1217" s="11" t="str">
        <x:f>IF(C1217="Опционально","Вне итога",IF(AND(ISNUMBER(F1217),ISNUMBER(H1217),ISNUMBER(I1217),F1217&gt;0,H1217&gt;=0,I1217&gt;=H1217),"Цена учтена","Уточнить цену/количество"))</x:f>
        <x:v>Цена учтена</x:v>
      </x:c>
      <x:c r="P1217" s="10"/>
      <x:c r="Q1217" s="18" t="str">
        <x:v>Бюджетная оценка автора</x:v>
      </x:c>
      <x:c r="R1217" s="18" t="str"/>
    </x:row>
    <x:row r="1218" ht="44" customHeight="1">
      <x:c r="A1218" s="10" t="str">
        <x:v>B7.3</x:v>
      </x:c>
      <x:c r="B1218" s="10" t="str">
        <x:v>B7</x:v>
      </x:c>
      <x:c r="C1218" s="11" t="str">
        <x:v>Оборудование</x:v>
      </x:c>
      <x:c r="D1218" s="11" t="str">
        <x:v>SSD загрузки</x:v>
      </x:c>
      <x:c r="E1218" s="11" t="str">
        <x:v>2×1.92TB enterprise NVMe на узел</x:v>
      </x:c>
      <x:c r="F1218" s="14" t="n">
        <x:v>8</x:v>
      </x:c>
      <x:c r="G1218" s="3" t="str">
        <x:v>шт</x:v>
      </x:c>
      <x:c r="H1218" s="15" t="n">
        <x:v>220</x:v>
      </x:c>
      <x:c r="I1218" s="15" t="n">
        <x:v>450</x:v>
      </x:c>
      <x:c r="J1218" s="16" t="n">
        <x:f>IF(AND(ISNUMBER(F1218),ISNUMBER(H1218)),F1218*H1218,"")</x:f>
        <x:v>1760</x:v>
      </x:c>
      <x:c r="K1218" s="16" t="n">
        <x:f>IF(AND(ISNUMBER(F1218),ISNUMBER(I1218)),F1218*I1218,"")</x:f>
        <x:v>3600</x:v>
      </x:c>
      <x:c r="L1218" s="11" t="str">
        <x:v>Купить</x:v>
      </x:c>
      <x:c r="M1218" s="11" t="str"/>
      <x:c r="N1218" s="11" t="str">
        <x:v>Бюджетная оценка на 03.10.2026. Источник подтверждает характеристики, а не цену.</x:v>
      </x:c>
      <x:c r="O1218" s="11" t="str">
        <x:f>IF(C1218="Опционально","Вне итога",IF(AND(ISNUMBER(F1218),ISNUMBER(H1218),ISNUMBER(I1218),F1218&gt;0,H1218&gt;=0,I1218&gt;=H1218),"Цена учтена","Уточнить цену/количество"))</x:f>
        <x:v>Цена учтена</x:v>
      </x:c>
      <x:c r="P1218" s="10"/>
      <x:c r="Q1218" s="18" t="str">
        <x:v>Бюджетная оценка автора</x:v>
      </x:c>
      <x:c r="R1218" s="18" t="str"/>
    </x:row>
    <x:row r="1219" ht="44" customHeight="1">
      <x:c r="A1219" s="10" t="str">
        <x:v>B7.3</x:v>
      </x:c>
      <x:c r="B1219" s="10" t="str">
        <x:v>B7</x:v>
      </x:c>
      <x:c r="C1219" s="11" t="str">
        <x:v>Оборудование</x:v>
      </x:c>
      <x:c r="D1219" s="11" t="str">
        <x:v>SSD данных</x:v>
      </x:c>
      <x:c r="E1219" s="11" t="str">
        <x:v>4×7.68TB enterprise NVMe на узел</x:v>
      </x:c>
      <x:c r="F1219" s="14" t="n">
        <x:v>16</x:v>
      </x:c>
      <x:c r="G1219" s="3" t="str">
        <x:v>шт</x:v>
      </x:c>
      <x:c r="H1219" s="15" t="n">
        <x:v>650</x:v>
      </x:c>
      <x:c r="I1219" s="15" t="n">
        <x:v>1200</x:v>
      </x:c>
      <x:c r="J1219" s="16" t="n">
        <x:f>IF(AND(ISNUMBER(F1219),ISNUMBER(H1219)),F1219*H1219,"")</x:f>
        <x:v>10400</x:v>
      </x:c>
      <x:c r="K1219" s="16" t="n">
        <x:f>IF(AND(ISNUMBER(F1219),ISNUMBER(I1219)),F1219*I1219,"")</x:f>
        <x:v>19200</x:v>
      </x:c>
      <x:c r="L1219" s="11" t="str">
        <x:v>Купить</x:v>
      </x:c>
      <x:c r="M1219" s="11" t="str"/>
      <x:c r="N1219" s="11" t="str">
        <x:v>Бюджетная оценка на 03.10.2026. Источник подтверждает характеристики, а не цену.</x:v>
      </x:c>
      <x:c r="O1219" s="11" t="str">
        <x:f>IF(C1219="Опционально","Вне итога",IF(AND(ISNUMBER(F1219),ISNUMBER(H1219),ISNUMBER(I1219),F1219&gt;0,H1219&gt;=0,I1219&gt;=H1219),"Цена учтена","Уточнить цену/количество"))</x:f>
        <x:v>Цена учтена</x:v>
      </x:c>
      <x:c r="P1219" s="10"/>
      <x:c r="Q1219" s="18" t="str">
        <x:v>Бюджетная оценка автора</x:v>
      </x:c>
      <x:c r="R1219" s="18" t="str"/>
    </x:row>
    <x:row r="1220" ht="44" customHeight="1">
      <x:c r="A1220" s="10" t="str">
        <x:v>B7.3</x:v>
      </x:c>
      <x:c r="B1220" s="10" t="str">
        <x:v>B7</x:v>
      </x:c>
      <x:c r="C1220" s="11" t="str">
        <x:v>Оборудование</x:v>
      </x:c>
      <x:c r="D1220" s="11" t="str">
        <x:v>Блоки питания и вентиляторы</x:v>
      </x:c>
      <x:c r="E1220" s="11" t="str">
        <x:v>6×2700W PSU, охлаждение по OEM, на узел</x:v>
      </x:c>
      <x:c r="F1220" s="14" t="n">
        <x:v>4</x:v>
      </x:c>
      <x:c r="G1220" s="3" t="str">
        <x:v>к-т</x:v>
      </x:c>
      <x:c r="H1220" s="21" t="n">
        <x:v>0</x:v>
      </x:c>
      <x:c r="I1220" s="21" t="n">
        <x:v>0</x:v>
      </x:c>
      <x:c r="J1220" s="16" t="n">
        <x:f>IF(AND(ISNUMBER(F1220),ISNUMBER(H1220)),F1220*H1220,"")</x:f>
        <x:v>0</x:v>
      </x:c>
      <x:c r="K1220" s="16" t="n">
        <x:f>IF(AND(ISNUMBER(F1220),ISNUMBER(I1220)),F1220*I1220,"")</x:f>
        <x:v>0</x:v>
      </x:c>
      <x:c r="L1220" s="11" t="str">
        <x:v>В комплекте</x:v>
      </x:c>
      <x:c r="M1220" s="11" t="str"/>
      <x:c r="N1220" s="11" t="str">
        <x:v>Включено в цену основного комплекта. Доплата $0.</x:v>
      </x:c>
      <x:c r="O1220" s="11" t="str">
        <x:f>IF(C1220="Опционально","Вне итога",IF(AND(ISNUMBER(F1220),ISNUMBER(H1220),ISNUMBER(I1220),F1220&gt;0,H1220&gt;=0,I1220&gt;=H1220),"Цена учтена","Уточнить цену/количество"))</x:f>
        <x:v>Цена учтена</x:v>
      </x:c>
      <x:c r="P1220" s="10"/>
      <x:c r="Q1220" s="18" t="str">
        <x:v>Supermicro: AS-5126GS-TNRT2</x:v>
      </x:c>
      <x:c r="R1220" s="18" t="str">
        <x:v>https://www.supermicro.com/en/products/system/gpu/5u/as-5126gs-tnrt2</x:v>
      </x:c>
    </x:row>
    <x:row r="1221" ht="44" customHeight="1">
      <x:c r="A1221" s="10" t="str">
        <x:v>B7.3</x:v>
      </x:c>
      <x:c r="B1221" s="10" t="str">
        <x:v>B7</x:v>
      </x:c>
      <x:c r="C1221" s="11" t="str">
        <x:v>Оборудование</x:v>
      </x:c>
      <x:c r="D1221" s="11" t="str">
        <x:v>Кулеры CPU и внутренние кабели</x:v>
      </x:c>
      <x:c r="E1221" s="11" t="str">
        <x:v>2 кулера на узел, PCIe/PLX-платы, backplane, питание GPU по OEM</x:v>
      </x:c>
      <x:c r="F1221" s="14" t="n">
        <x:v>4</x:v>
      </x:c>
      <x:c r="G1221" s="3" t="str">
        <x:v>к-т</x:v>
      </x:c>
      <x:c r="H1221" s="21" t="n">
        <x:v>0</x:v>
      </x:c>
      <x:c r="I1221" s="21" t="n">
        <x:v>0</x:v>
      </x:c>
      <x:c r="J1221" s="16" t="n">
        <x:f>IF(AND(ISNUMBER(F1221),ISNUMBER(H1221)),F1221*H1221,"")</x:f>
        <x:v>0</x:v>
      </x:c>
      <x:c r="K1221" s="16" t="n">
        <x:f>IF(AND(ISNUMBER(F1221),ISNUMBER(I1221)),F1221*I1221,"")</x:f>
        <x:v>0</x:v>
      </x:c>
      <x:c r="L1221" s="11" t="str">
        <x:v>В комплекте</x:v>
      </x:c>
      <x:c r="M1221" s="11" t="str"/>
      <x:c r="N1221" s="11" t="str">
        <x:v>Включено в цену основного комплекта. Доплата $0.</x:v>
      </x:c>
      <x:c r="O1221" s="11" t="str">
        <x:f>IF(C1221="Опционально","Вне итога",IF(AND(ISNUMBER(F1221),ISNUMBER(H1221),ISNUMBER(I1221),F1221&gt;0,H1221&gt;=0,I1221&gt;=H1221),"Цена учтена","Уточнить цену/количество"))</x:f>
        <x:v>Цена учтена</x:v>
      </x:c>
      <x:c r="P1221" s="10"/>
      <x:c r="Q1221" s="18" t="str">
        <x:v>Supermicro: AS-5126GS-TNRT2</x:v>
      </x:c>
      <x:c r="R1221" s="18" t="str">
        <x:v>https://www.supermicro.com/en/products/system/gpu/5u/as-5126gs-tnrt2</x:v>
      </x:c>
    </x:row>
    <x:row r="1222" ht="44" customHeight="1">
      <x:c r="A1222" s="10" t="str">
        <x:v>B7.3</x:v>
      </x:c>
      <x:c r="B1222" s="10" t="str">
        <x:v>B7</x:v>
      </x:c>
      <x:c r="C1222" s="11" t="str">
        <x:v>Оборудование</x:v>
      </x:c>
      <x:c r="D1222" s="11" t="str">
        <x:v>Рельсы и шнуры</x:v>
      </x:c>
      <x:c r="E1222" s="11" t="str">
        <x:v>OEM рельсы, 6 совместимых C19/C20 шнуров на узел</x:v>
      </x:c>
      <x:c r="F1222" s="14" t="n">
        <x:v>4</x:v>
      </x:c>
      <x:c r="G1222" s="3" t="str">
        <x:v>к-т</x:v>
      </x:c>
      <x:c r="H1222" s="21" t="n">
        <x:v>0</x:v>
      </x:c>
      <x:c r="I1222" s="21" t="n">
        <x:v>0</x:v>
      </x:c>
      <x:c r="J1222" s="16" t="n">
        <x:f>IF(AND(ISNUMBER(F1222),ISNUMBER(H1222)),F1222*H1222,"")</x:f>
        <x:v>0</x:v>
      </x:c>
      <x:c r="K1222" s="16" t="n">
        <x:f>IF(AND(ISNUMBER(F1222),ISNUMBER(I1222)),F1222*I1222,"")</x:f>
        <x:v>0</x:v>
      </x:c>
      <x:c r="L1222" s="11" t="str">
        <x:v>В комплекте</x:v>
      </x:c>
      <x:c r="M1222" s="11" t="str"/>
      <x:c r="N1222" s="11" t="str">
        <x:v>Включено в цену основного комплекта. Доплата $0.</x:v>
      </x:c>
      <x:c r="O1222" s="11" t="str">
        <x:f>IF(C1222="Опционально","Вне итога",IF(AND(ISNUMBER(F1222),ISNUMBER(H1222),ISNUMBER(I1222),F1222&gt;0,H1222&gt;=0,I1222&gt;=H1222),"Цена учтена","Уточнить цену/количество"))</x:f>
        <x:v>Цена учтена</x:v>
      </x:c>
      <x:c r="P1222" s="10"/>
      <x:c r="Q1222" s="18" t="str">
        <x:v>Supermicro: AS-5126GS-TNRT2</x:v>
      </x:c>
      <x:c r="R1222" s="18" t="str">
        <x:v>https://www.supermicro.com/en/products/system/gpu/5u/as-5126gs-tnrt2</x:v>
      </x:c>
    </x:row>
    <x:row r="1223" ht="44" customHeight="1">
      <x:c r="A1223" s="10" t="str">
        <x:v>B7.3</x:v>
      </x:c>
      <x:c r="B1223" s="10" t="str">
        <x:v>B7</x:v>
      </x:c>
      <x:c r="C1223" s="11" t="str">
        <x:v>Оборудование</x:v>
      </x:c>
      <x:c r="D1223" s="11" t="str">
        <x:v>NIC для обмена между GPU-узлами</x:v>
      </x:c>
      <x:c r="E1223" s="11" t="str">
        <x:v>4×400Gb/s RDMA InfiniBand NIC на узел, ConnectX по OEM QVL</x:v>
      </x:c>
      <x:c r="F1223" s="14" t="n">
        <x:v>16</x:v>
      </x:c>
      <x:c r="G1223" s="3" t="str">
        <x:v>шт</x:v>
      </x:c>
      <x:c r="H1223" s="15" t="n">
        <x:v>1800</x:v>
      </x:c>
      <x:c r="I1223" s="15" t="n">
        <x:v>3500</x:v>
      </x:c>
      <x:c r="J1223" s="16" t="n">
        <x:f>IF(AND(ISNUMBER(F1223),ISNUMBER(H1223)),F1223*H1223,"")</x:f>
        <x:v>28800</x:v>
      </x:c>
      <x:c r="K1223" s="16" t="n">
        <x:f>IF(AND(ISNUMBER(F1223),ISNUMBER(I1223)),F1223*I1223,"")</x:f>
        <x:v>56000</x:v>
      </x:c>
      <x:c r="L1223" s="11" t="str">
        <x:v>Купить</x:v>
      </x:c>
      <x:c r="M1223" s="11" t="str">
        <x:v>Карта, слоты и PCIe switch должны поддерживать нужный доступ GPU↔NIC. Нужна проверка peer-to-peer и GPUDirect.</x:v>
      </x:c>
      <x:c r="N1223" s="11" t="str">
        <x:v>Бюджетная оценка на 03.10.2026. Источник подтверждает характеристики, а не цену.</x:v>
      </x:c>
      <x:c r="O1223" s="11" t="str">
        <x:f>IF(C1223="Опционально","Вне итога",IF(AND(ISNUMBER(F1223),ISNUMBER(H1223),ISNUMBER(I1223),F1223&gt;0,H1223&gt;=0,I1223&gt;=H1223),"Цена учтена","Уточнить цену/количество"))</x:f>
        <x:v>Цена учтена</x:v>
      </x:c>
      <x:c r="P1223" s="10"/>
      <x:c r="Q1223" s="18" t="str">
        <x:v>Бюджетная оценка автора</x:v>
      </x:c>
      <x:c r="R1223" s="18" t="str"/>
    </x:row>
    <x:row r="1224" ht="44" customHeight="1">
      <x:c r="A1224" s="10" t="str">
        <x:v>B7.3</x:v>
      </x:c>
      <x:c r="B1224" s="10" t="str">
        <x:v>B7</x:v>
      </x:c>
      <x:c r="C1224" s="11" t="str">
        <x:v>Оборудование</x:v>
      </x:c>
      <x:c r="D1224" s="11" t="str">
        <x:v>Комплект кабелей fabric</x:v>
      </x:c>
      <x:c r="E1224" s="11" t="str">
        <x:v>4 линии 400G на узел, NIC ↔ QM9700, разъёмы по QVL, до 3 м</x:v>
      </x:c>
      <x:c r="F1224" s="14" t="n">
        <x:v>16</x:v>
      </x:c>
      <x:c r="G1224" s="3" t="str">
        <x:v>к-т</x:v>
      </x:c>
      <x:c r="H1224" s="15" t="n">
        <x:v>450</x:v>
      </x:c>
      <x:c r="I1224" s="15" t="n">
        <x:v>1100</x:v>
      </x:c>
      <x:c r="J1224" s="16" t="n">
        <x:f>IF(AND(ISNUMBER(F1224),ISNUMBER(H1224)),F1224*H1224,"")</x:f>
        <x:v>7200</x:v>
      </x:c>
      <x:c r="K1224" s="16" t="n">
        <x:f>IF(AND(ISNUMBER(F1224),ISNUMBER(I1224)),F1224*I1224,"")</x:f>
        <x:v>17600</x:v>
      </x:c>
      <x:c r="L1224" s="11" t="str">
        <x:v>Купить</x:v>
      </x:c>
      <x:c r="M1224" s="11" t="str">
        <x:v>Оба конца/модули входят в комплект линии, не считать их дополнительно. До заказа нужен согласованный план портов.</x:v>
      </x:c>
      <x:c r="N1224" s="11" t="str">
        <x:v>Бюджетная оценка на 03.10.2026. Источник подтверждает характеристики, а не цену.</x:v>
      </x:c>
      <x:c r="O1224" s="11" t="str">
        <x:f>IF(C1224="Опционально","Вне итога",IF(AND(ISNUMBER(F1224),ISNUMBER(H1224),ISNUMBER(I1224),F1224&gt;0,H1224&gt;=0,I1224&gt;=H1224),"Цена учтена","Уточнить цену/количество"))</x:f>
        <x:v>Цена учтена</x:v>
      </x:c>
      <x:c r="P1224" s="10"/>
      <x:c r="Q1224" s="18" t="str">
        <x:v>Бюджетная оценка автора</x:v>
      </x:c>
      <x:c r="R1224" s="18" t="str"/>
    </x:row>
    <x:row r="1225" ht="44" customHeight="1">
      <x:c r="A1225" s="10" t="str">
        <x:v>B7.3</x:v>
      </x:c>
      <x:c r="B1225" s="10" t="str">
        <x:v>B7</x:v>
      </x:c>
      <x:c r="C1225" s="11" t="str">
        <x:v>Оборудование</x:v>
      </x:c>
      <x:c r="D1225" s="11" t="str">
        <x:v>Коммутатор обычной сети</x:v>
      </x:c>
      <x:c r="E1225" s="11" t="str">
        <x:v>8×RJ45 1/2.5/5/10GbE, управляемый. При &gt;6 узлах: 24 порта</x:v>
      </x:c>
      <x:c r="F1225" s="14" t="n">
        <x:v>1</x:v>
      </x:c>
      <x:c r="G1225" s="3" t="str">
        <x:v>шт</x:v>
      </x:c>
      <x:c r="H1225" s="15" t="n">
        <x:v>650</x:v>
      </x:c>
      <x:c r="I1225" s="15" t="n">
        <x:v>1600</x:v>
      </x:c>
      <x:c r="J1225" s="16" t="n">
        <x:f>IF(AND(ISNUMBER(F1225),ISNUMBER(H1225)),F1225*H1225,"")</x:f>
        <x:v>650</x:v>
      </x:c>
      <x:c r="K1225" s="16" t="n">
        <x:f>IF(AND(ISNUMBER(F1225),ISNUMBER(I1225)),F1225*I1225,"")</x:f>
        <x:v>1600</x:v>
      </x:c>
      <x:c r="L1225" s="11" t="str">
        <x:v>Купить</x:v>
      </x:c>
      <x:c r="M1225" s="11" t="str">
        <x:v>Управление, загрузка файлов, резервные копии. Использовать Ethernet ОС, а не BMC.</x:v>
      </x:c>
      <x:c r="N1225" s="11" t="str">
        <x:v>Бюджетная оценка на 03.10.2026. Источник подтверждает характеристики, а не цену.</x:v>
      </x:c>
      <x:c r="O1225" s="11" t="str">
        <x:f>IF(C1225="Опционально","Вне итога",IF(AND(ISNUMBER(F1225),ISNUMBER(H1225),ISNUMBER(I1225),F1225&gt;0,H1225&gt;=0,I1225&gt;=H1225),"Цена учтена","Уточнить цену/количество"))</x:f>
        <x:v>Цена учтена</x:v>
      </x:c>
      <x:c r="P1225" s="10"/>
      <x:c r="Q1225" s="18" t="str">
        <x:v>Бюджетная оценка автора</x:v>
      </x:c>
      <x:c r="R1225" s="18" t="str"/>
    </x:row>
    <x:row r="1226" ht="44" customHeight="1">
      <x:c r="A1226" s="10" t="str">
        <x:v>B7.3</x:v>
      </x:c>
      <x:c r="B1226" s="10" t="str">
        <x:v>B7</x:v>
      </x:c>
      <x:c r="C1226" s="11" t="str">
        <x:v>Оборудование</x:v>
      </x:c>
      <x:c r="D1226" s="11" t="str">
        <x:v>Сетевой шлюз</x:v>
      </x:c>
      <x:c r="E1226" s="11" t="str">
        <x:v>Проводной маршрутизатор с межсетевым экраном, ≥1GbE</x:v>
      </x:c>
      <x:c r="F1226" s="14" t="n">
        <x:v>1</x:v>
      </x:c>
      <x:c r="G1226" s="3" t="str">
        <x:v>шт</x:v>
      </x:c>
      <x:c r="H1226" s="15" t="n">
        <x:v>150</x:v>
      </x:c>
      <x:c r="I1226" s="15" t="n">
        <x:v>500</x:v>
      </x:c>
      <x:c r="J1226" s="16" t="n">
        <x:f>IF(AND(ISNUMBER(F1226),ISNUMBER(H1226)),F1226*H1226,"")</x:f>
        <x:v>150</x:v>
      </x:c>
      <x:c r="K1226" s="16" t="n">
        <x:f>IF(AND(ISNUMBER(F1226),ISNUMBER(I1226)),F1226*I1226,"")</x:f>
        <x:v>500</x:v>
      </x:c>
      <x:c r="L1226" s="11" t="str">
        <x:v>Купить</x:v>
      </x:c>
      <x:c r="M1226" s="11" t="str">
        <x:v>Подключение к локальной сети. Плата за связь не включена.</x:v>
      </x:c>
      <x:c r="N1226" s="11" t="str">
        <x:v>Бюджетная оценка на 03.10.2026. Источник подтверждает характеристики, а не цену.</x:v>
      </x:c>
      <x:c r="O1226" s="11" t="str">
        <x:f>IF(C1226="Опционально","Вне итога",IF(AND(ISNUMBER(F1226),ISNUMBER(H1226),ISNUMBER(I1226),F1226&gt;0,H1226&gt;=0,I1226&gt;=H1226),"Цена учтена","Уточнить цену/количество"))</x:f>
        <x:v>Цена учтена</x:v>
      </x:c>
      <x:c r="P1226" s="10"/>
      <x:c r="Q1226" s="18" t="str">
        <x:v>Бюджетная оценка автора</x:v>
      </x:c>
      <x:c r="R1226" s="18" t="str"/>
    </x:row>
    <x:row r="1227" ht="44" customHeight="1">
      <x:c r="A1227" s="10" t="str">
        <x:v>B7.3</x:v>
      </x:c>
      <x:c r="B1227" s="10" t="str">
        <x:v>B7</x:v>
      </x:c>
      <x:c r="C1227" s="11" t="str">
        <x:v>Оборудование</x:v>
      </x:c>
      <x:c r="D1227" s="11" t="str">
        <x:v>Резервное хранилище</x:v>
      </x:c>
      <x:c r="E1227" s="11" t="str">
        <x:v>NAS 4 отсека, 10GbE, RAM ≥16GB, диски отдельно</x:v>
      </x:c>
      <x:c r="F1227" s="14" t="n">
        <x:v>1</x:v>
      </x:c>
      <x:c r="G1227" s="3" t="str">
        <x:v>шт</x:v>
      </x:c>
      <x:c r="H1227" s="15" t="n">
        <x:v>1100</x:v>
      </x:c>
      <x:c r="I1227" s="15" t="n">
        <x:v>2600</x:v>
      </x:c>
      <x:c r="J1227" s="16" t="n">
        <x:f>IF(AND(ISNUMBER(F1227),ISNUMBER(H1227)),F1227*H1227,"")</x:f>
        <x:v>1100</x:v>
      </x:c>
      <x:c r="K1227" s="16" t="n">
        <x:f>IF(AND(ISNUMBER(F1227),ISNUMBER(I1227)),F1227*I1227,"")</x:f>
        <x:v>2600</x:v>
      </x:c>
      <x:c r="L1227" s="11" t="str">
        <x:v>Купить</x:v>
      </x:c>
      <x:c r="M1227" s="11" t="str">
        <x:v>Копии настроек, данных и контрольных точек. Основной сервер не считается резервной копией.</x:v>
      </x:c>
      <x:c r="N1227" s="11" t="str">
        <x:v>Бюджетная оценка на 03.10.2026. Источник подтверждает характеристики, а не цену.</x:v>
      </x:c>
      <x:c r="O1227" s="11" t="str">
        <x:f>IF(C1227="Опционально","Вне итога",IF(AND(ISNUMBER(F1227),ISNUMBER(H1227),ISNUMBER(I1227),F1227&gt;0,H1227&gt;=0,I1227&gt;=H1227),"Цена учтена","Уточнить цену/количество"))</x:f>
        <x:v>Цена учтена</x:v>
      </x:c>
      <x:c r="P1227" s="10"/>
      <x:c r="Q1227" s="18" t="str">
        <x:v>Бюджетная оценка автора</x:v>
      </x:c>
      <x:c r="R1227" s="18" t="str"/>
    </x:row>
    <x:row r="1228" ht="44" customHeight="1">
      <x:c r="A1228" s="10" t="str">
        <x:v>B7.3</x:v>
      </x:c>
      <x:c r="B1228" s="10" t="str">
        <x:v>B7</x:v>
      </x:c>
      <x:c r="C1228" s="11" t="str">
        <x:v>Оборудование</x:v>
      </x:c>
      <x:c r="D1228" s="11" t="str">
        <x:v>Диски резервного хранилища</x:v>
      </x:c>
      <x:c r="E1228" s="11" t="str">
        <x:v>4×12TB NAS/enterprise HDD. RAID6: около 24TB до форматирования</x:v>
      </x:c>
      <x:c r="F1228" s="14" t="n">
        <x:v>4</x:v>
      </x:c>
      <x:c r="G1228" s="3" t="str">
        <x:v>шт</x:v>
      </x:c>
      <x:c r="H1228" s="15" t="n">
        <x:v>250</x:v>
      </x:c>
      <x:c r="I1228" s="15" t="n">
        <x:v>430</x:v>
      </x:c>
      <x:c r="J1228" s="16" t="n">
        <x:f>IF(AND(ISNUMBER(F1228),ISNUMBER(H1228)),F1228*H1228,"")</x:f>
        <x:v>1000</x:v>
      </x:c>
      <x:c r="K1228" s="16" t="n">
        <x:f>IF(AND(ISNUMBER(F1228),ISNUMBER(I1228)),F1228*I1228,"")</x:f>
        <x:v>1720</x:v>
      </x:c>
      <x:c r="L1228" s="11" t="str">
        <x:v>Купить</x:v>
      </x:c>
      <x:c r="M1228" s="11" t="str">
        <x:v>Цена каждого диска. Один дополнительный запасной диск указан отдельно.</x:v>
      </x:c>
      <x:c r="N1228" s="11" t="str">
        <x:v>Бюджетная оценка на 03.10.2026. Источник подтверждает характеристики, а не цену.</x:v>
      </x:c>
      <x:c r="O1228" s="11" t="str">
        <x:f>IF(C1228="Опционально","Вне итога",IF(AND(ISNUMBER(F1228),ISNUMBER(H1228),ISNUMBER(I1228),F1228&gt;0,H1228&gt;=0,I1228&gt;=H1228),"Цена учтена","Уточнить цену/количество"))</x:f>
        <x:v>Цена учтена</x:v>
      </x:c>
      <x:c r="P1228" s="10"/>
      <x:c r="Q1228" s="18" t="str">
        <x:v>Бюджетная оценка автора</x:v>
      </x:c>
      <x:c r="R1228" s="18" t="str"/>
    </x:row>
    <x:row r="1229" ht="44" customHeight="1">
      <x:c r="A1229" s="10" t="str">
        <x:v>B7.3</x:v>
      </x:c>
      <x:c r="B1229" s="10" t="str">
        <x:v>B7</x:v>
      </x:c>
      <x:c r="C1229" s="11" t="str">
        <x:v>Оборудование</x:v>
      </x:c>
      <x:c r="D1229" s="11" t="str">
        <x:v>Запасной диск NAS</x:v>
      </x:c>
      <x:c r="E1229" s="11" t="str">
        <x:v>12TB той же совместимой серии</x:v>
      </x:c>
      <x:c r="F1229" s="14" t="n">
        <x:v>1</x:v>
      </x:c>
      <x:c r="G1229" s="3" t="str">
        <x:v>шт</x:v>
      </x:c>
      <x:c r="H1229" s="15" t="n">
        <x:v>250</x:v>
      </x:c>
      <x:c r="I1229" s="15" t="n">
        <x:v>430</x:v>
      </x:c>
      <x:c r="J1229" s="16" t="n">
        <x:f>IF(AND(ISNUMBER(F1229),ISNUMBER(H1229)),F1229*H1229,"")</x:f>
        <x:v>250</x:v>
      </x:c>
      <x:c r="K1229" s="16" t="n">
        <x:f>IF(AND(ISNUMBER(F1229),ISNUMBER(I1229)),F1229*I1229,"")</x:f>
        <x:v>430</x:v>
      </x:c>
      <x:c r="L1229" s="11" t="str">
        <x:v>Купить</x:v>
      </x:c>
      <x:c r="M1229" s="11" t="str">
        <x:v>Быстрая замена отказавшего диска.</x:v>
      </x:c>
      <x:c r="N1229" s="11" t="str">
        <x:v>Бюджетная оценка на 03.10.2026. Источник подтверждает характеристики, а не цену.</x:v>
      </x:c>
      <x:c r="O1229" s="11" t="str">
        <x:f>IF(C1229="Опционально","Вне итога",IF(AND(ISNUMBER(F1229),ISNUMBER(H1229),ISNUMBER(I1229),F1229&gt;0,H1229&gt;=0,I1229&gt;=H1229),"Цена учтена","Уточнить цену/количество"))</x:f>
        <x:v>Цена учтена</x:v>
      </x:c>
      <x:c r="P1229" s="10"/>
      <x:c r="Q1229" s="18" t="str">
        <x:v>Бюджетная оценка автора</x:v>
      </x:c>
      <x:c r="R1229" s="18" t="str"/>
    </x:row>
    <x:row r="1230" ht="44" customHeight="1">
      <x:c r="A1230" s="10" t="str">
        <x:v>B7.3</x:v>
      </x:c>
      <x:c r="B1230" s="10" t="str">
        <x:v>B7</x:v>
      </x:c>
      <x:c r="C1230" s="11" t="str">
        <x:v>Оборудование</x:v>
      </x:c>
      <x:c r="D1230" s="11" t="str">
        <x:v>Рабочее место администратора</x:v>
      </x:c>
      <x:c r="E1230" s="11" t="str">
        <x:v>Мини-ПК 16GB RAM, SSD 512GB, Ethernet</x:v>
      </x:c>
      <x:c r="F1230" s="14" t="n">
        <x:v>1</x:v>
      </x:c>
      <x:c r="G1230" s="3" t="str">
        <x:v>шт</x:v>
      </x:c>
      <x:c r="H1230" s="15" t="n">
        <x:v>400</x:v>
      </x:c>
      <x:c r="I1230" s="15" t="n">
        <x:v>800</x:v>
      </x:c>
      <x:c r="J1230" s="16" t="n">
        <x:f>IF(AND(ISNUMBER(F1230),ISNUMBER(H1230)),F1230*H1230,"")</x:f>
        <x:v>400</x:v>
      </x:c>
      <x:c r="K1230" s="16" t="n">
        <x:f>IF(AND(ISNUMBER(F1230),ISNUMBER(I1230)),F1230*I1230,"")</x:f>
        <x:v>800</x:v>
      </x:c>
      <x:c r="L1230" s="11" t="str">
        <x:v>Купить</x:v>
      </x:c>
      <x:c r="M1230" s="11" t="str">
        <x:v>Настройка и управление системой. Для Mac можно использовать один узел вместо отдельного ПК.</x:v>
      </x:c>
      <x:c r="N1230" s="11" t="str">
        <x:v>Бюджетная оценка на 03.10.2026. Источник подтверждает характеристики, а не цену.</x:v>
      </x:c>
      <x:c r="O1230" s="11" t="str">
        <x:f>IF(C1230="Опционально","Вне итога",IF(AND(ISNUMBER(F1230),ISNUMBER(H1230),ISNUMBER(I1230),F1230&gt;0,H1230&gt;=0,I1230&gt;=H1230),"Цена учтена","Уточнить цену/количество"))</x:f>
        <x:v>Цена учтена</x:v>
      </x:c>
      <x:c r="P1230" s="10"/>
      <x:c r="Q1230" s="18" t="str">
        <x:v>Бюджетная оценка автора</x:v>
      </x:c>
      <x:c r="R1230" s="18" t="str"/>
    </x:row>
    <x:row r="1231" ht="44" customHeight="1">
      <x:c r="A1231" s="10" t="str">
        <x:v>B7.3</x:v>
      </x:c>
      <x:c r="B1231" s="10" t="str">
        <x:v>B7</x:v>
      </x:c>
      <x:c r="C1231" s="11" t="str">
        <x:v>Оборудование</x:v>
      </x:c>
      <x:c r="D1231" s="11" t="str">
        <x:v>Монитор</x:v>
      </x:c>
      <x:c r="E1231" s="11" t="str">
        <x:v>27 дюймов, HDMI/DisplayPort</x:v>
      </x:c>
      <x:c r="F1231" s="14" t="n">
        <x:v>1</x:v>
      </x:c>
      <x:c r="G1231" s="3" t="str">
        <x:v>шт</x:v>
      </x:c>
      <x:c r="H1231" s="15" t="n">
        <x:v>160</x:v>
      </x:c>
      <x:c r="I1231" s="15" t="n">
        <x:v>320</x:v>
      </x:c>
      <x:c r="J1231" s="16" t="n">
        <x:f>IF(AND(ISNUMBER(F1231),ISNUMBER(H1231)),F1231*H1231,"")</x:f>
        <x:v>160</x:v>
      </x:c>
      <x:c r="K1231" s="16" t="n">
        <x:f>IF(AND(ISNUMBER(F1231),ISNUMBER(I1231)),F1231*I1231,"")</x:f>
        <x:v>320</x:v>
      </x:c>
      <x:c r="L1231" s="11" t="str">
        <x:v>Купить</x:v>
      </x:c>
      <x:c r="M1231" s="11" t="str"/>
      <x:c r="N1231" s="11" t="str">
        <x:v>Бюджетная оценка на 03.10.2026. Источник подтверждает характеристики, а не цену.</x:v>
      </x:c>
      <x:c r="O1231" s="11" t="str">
        <x:f>IF(C1231="Опционально","Вне итога",IF(AND(ISNUMBER(F1231),ISNUMBER(H1231),ISNUMBER(I1231),F1231&gt;0,H1231&gt;=0,I1231&gt;=H1231),"Цена учтена","Уточнить цену/количество"))</x:f>
        <x:v>Цена учтена</x:v>
      </x:c>
      <x:c r="P1231" s="10"/>
      <x:c r="Q1231" s="18" t="str">
        <x:v>Бюджетная оценка автора</x:v>
      </x:c>
      <x:c r="R1231" s="18" t="str"/>
    </x:row>
    <x:row r="1232" ht="44" customHeight="1">
      <x:c r="A1232" s="10" t="str">
        <x:v>B7.3</x:v>
      </x:c>
      <x:c r="B1232" s="10" t="str">
        <x:v>B7</x:v>
      </x:c>
      <x:c r="C1232" s="11" t="str">
        <x:v>Оборудование</x:v>
      </x:c>
      <x:c r="D1232" s="11" t="str">
        <x:v>Клавиатура и мышь</x:v>
      </x:c>
      <x:c r="E1232" s="11" t="str">
        <x:v>Проводные USB</x:v>
      </x:c>
      <x:c r="F1232" s="14" t="n">
        <x:v>1</x:v>
      </x:c>
      <x:c r="G1232" s="3" t="str">
        <x:v>к-т</x:v>
      </x:c>
      <x:c r="H1232" s="15" t="n">
        <x:v>30</x:v>
      </x:c>
      <x:c r="I1232" s="15" t="n">
        <x:v>70</x:v>
      </x:c>
      <x:c r="J1232" s="16" t="n">
        <x:f>IF(AND(ISNUMBER(F1232),ISNUMBER(H1232)),F1232*H1232,"")</x:f>
        <x:v>30</x:v>
      </x:c>
      <x:c r="K1232" s="16" t="n">
        <x:f>IF(AND(ISNUMBER(F1232),ISNUMBER(I1232)),F1232*I1232,"")</x:f>
        <x:v>70</x:v>
      </x:c>
      <x:c r="L1232" s="11" t="str">
        <x:v>Купить</x:v>
      </x:c>
      <x:c r="M1232" s="11" t="str"/>
      <x:c r="N1232" s="11" t="str">
        <x:v>Бюджетная оценка на 03.10.2026. Источник подтверждает характеристики, а не цену.</x:v>
      </x:c>
      <x:c r="O1232" s="11" t="str">
        <x:f>IF(C1232="Опционально","Вне итога",IF(AND(ISNUMBER(F1232),ISNUMBER(H1232),ISNUMBER(I1232),F1232&gt;0,H1232&gt;=0,I1232&gt;=H1232),"Цена учтена","Уточнить цену/количество"))</x:f>
        <x:v>Цена учтена</x:v>
      </x:c>
      <x:c r="P1232" s="10"/>
      <x:c r="Q1232" s="18" t="str">
        <x:v>Бюджетная оценка автора</x:v>
      </x:c>
      <x:c r="R1232" s="18" t="str"/>
    </x:row>
    <x:row r="1233" ht="44" customHeight="1">
      <x:c r="A1233" s="10" t="str">
        <x:v>B7.3</x:v>
      </x:c>
      <x:c r="B1233" s="10" t="str">
        <x:v>B7</x:v>
      </x:c>
      <x:c r="C1233" s="11" t="str">
        <x:v>Оборудование</x:v>
      </x:c>
      <x:c r="D1233" s="11" t="str">
        <x:v>Кабель монитора</x:v>
      </x:c>
      <x:c r="E1233" s="11" t="str">
        <x:v>HDMI/DisplayPort 2 м, по разъёму компьютера</x:v>
      </x:c>
      <x:c r="F1233" s="14" t="n">
        <x:v>1</x:v>
      </x:c>
      <x:c r="G1233" s="3" t="str">
        <x:v>шт</x:v>
      </x:c>
      <x:c r="H1233" s="15" t="n">
        <x:v>10</x:v>
      </x:c>
      <x:c r="I1233" s="15" t="n">
        <x:v>30</x:v>
      </x:c>
      <x:c r="J1233" s="16" t="n">
        <x:f>IF(AND(ISNUMBER(F1233),ISNUMBER(H1233)),F1233*H1233,"")</x:f>
        <x:v>10</x:v>
      </x:c>
      <x:c r="K1233" s="16" t="n">
        <x:f>IF(AND(ISNUMBER(F1233),ISNUMBER(I1233)),F1233*I1233,"")</x:f>
        <x:v>30</x:v>
      </x:c>
      <x:c r="L1233" s="11" t="str">
        <x:v>Купить</x:v>
      </x:c>
      <x:c r="M1233" s="11" t="str"/>
      <x:c r="N1233" s="11" t="str">
        <x:v>Бюджетная оценка на 03.10.2026. Источник подтверждает характеристики, а не цену.</x:v>
      </x:c>
      <x:c r="O1233" s="11" t="str">
        <x:f>IF(C1233="Опционально","Вне итога",IF(AND(ISNUMBER(F1233),ISNUMBER(H1233),ISNUMBER(I1233),F1233&gt;0,H1233&gt;=0,I1233&gt;=H1233),"Цена учтена","Уточнить цену/количество"))</x:f>
        <x:v>Цена учтена</x:v>
      </x:c>
      <x:c r="P1233" s="10"/>
      <x:c r="Q1233" s="18" t="str">
        <x:v>Бюджетная оценка автора</x:v>
      </x:c>
      <x:c r="R1233" s="18" t="str"/>
    </x:row>
    <x:row r="1234" ht="44" customHeight="1">
      <x:c r="A1234" s="10" t="str">
        <x:v>B7.3</x:v>
      </x:c>
      <x:c r="B1234" s="10" t="str">
        <x:v>B7</x:v>
      </x:c>
      <x:c r="C1234" s="11" t="str">
        <x:v>Оборудование</x:v>
      </x:c>
      <x:c r="D1234" s="11" t="str">
        <x:v>Патч-корды обычной сети</x:v>
      </x:c>
      <x:c r="E1234" s="11" t="str">
        <x:v>Cat6A, 2 м, RJ45, заводские</x:v>
      </x:c>
      <x:c r="F1234" s="14" t="n">
        <x:v>14</x:v>
      </x:c>
      <x:c r="G1234" s="3" t="str">
        <x:v>шт</x:v>
      </x:c>
      <x:c r="H1234" s="15" t="n">
        <x:v>8</x:v>
      </x:c>
      <x:c r="I1234" s="15" t="n">
        <x:v>20</x:v>
      </x:c>
      <x:c r="J1234" s="16" t="n">
        <x:f>IF(AND(ISNUMBER(F1234),ISNUMBER(H1234)),F1234*H1234,"")</x:f>
        <x:v>112</x:v>
      </x:c>
      <x:c r="K1234" s="16" t="n">
        <x:f>IF(AND(ISNUMBER(F1234),ISNUMBER(I1234)),F1234*I1234,"")</x:f>
        <x:v>280</x:v>
      </x:c>
      <x:c r="L1234" s="11" t="str">
        <x:v>Купить</x:v>
      </x:c>
      <x:c r="M1234" s="11" t="str">
        <x:v>12 рабочих соединений и 2 запасных. Длина 2 м является исходным допущением.</x:v>
      </x:c>
      <x:c r="N1234" s="11" t="str">
        <x:v>Бюджетная оценка на 03.10.2026. Источник подтверждает характеристики, а не цену.</x:v>
      </x:c>
      <x:c r="O1234" s="11" t="str">
        <x:f>IF(C1234="Опционально","Вне итога",IF(AND(ISNUMBER(F1234),ISNUMBER(H1234),ISNUMBER(I1234),F1234&gt;0,H1234&gt;=0,I1234&gt;=H1234),"Цена учтена","Уточнить цену/количество"))</x:f>
        <x:v>Цена учтена</x:v>
      </x:c>
      <x:c r="P1234" s="10"/>
      <x:c r="Q1234" s="18" t="str">
        <x:v>Бюджетная оценка автора</x:v>
      </x:c>
      <x:c r="R1234" s="18" t="str"/>
    </x:row>
    <x:row r="1235" ht="61" customHeight="1">
      <x:c r="A1235" s="10" t="str">
        <x:v>B7.3</x:v>
      </x:c>
      <x:c r="B1235" s="10" t="str">
        <x:v>B7</x:v>
      </x:c>
      <x:c r="C1235" s="11" t="str">
        <x:v>Оборудование</x:v>
      </x:c>
      <x:c r="D1235" s="11" t="str">
        <x:v>Выделенный коммутатор обмена между узлами</x:v>
      </x:c>
      <x:c r="E1235" s="11" t="str">
        <x:v>NVIDIA Quantum-2 QM9700, 64×400Gb/s, ОС и Subnet Manager</x:v>
      </x:c>
      <x:c r="F1235" s="14" t="n">
        <x:v>1</x:v>
      </x:c>
      <x:c r="G1235" s="3" t="str">
        <x:v>шт</x:v>
      </x:c>
      <x:c r="H1235" s="15" t="n">
        <x:v>30000</x:v>
      </x:c>
      <x:c r="I1235" s="15" t="n">
        <x:v>65000</x:v>
      </x:c>
      <x:c r="J1235" s="16" t="n">
        <x:f>IF(AND(ISNUMBER(F1235),ISNUMBER(H1235)),F1235*H1235,"")</x:f>
        <x:v>30000</x:v>
      </x:c>
      <x:c r="K1235" s="16" t="n">
        <x:f>IF(AND(ISNUMBER(F1235),ISNUMBER(I1235)),F1235*I1235,"")</x:f>
        <x:v>65000</x:v>
      </x:c>
      <x:c r="L1235" s="11" t="str">
        <x:v>Купить</x:v>
      </x:c>
      <x:c r="M1235" s="11" t="str">
        <x:v>Это покупка сетевого устройства. Ethernet и InfiniBand нельзя смешивать без соответствующего режима. Точный комплект лицензий включает поставщик.</x:v>
      </x:c>
      <x:c r="N1235" s="11" t="str">
        <x:v>Бюджетная оценка на 03.10.2026. Источник подтверждает характеристики, а не цену.</x:v>
      </x:c>
      <x:c r="O1235" s="11" t="str">
        <x:f>IF(C1235="Опционально","Вне итога",IF(AND(ISNUMBER(F1235),ISNUMBER(H1235),ISNUMBER(I1235),F1235&gt;0,H1235&gt;=0,I1235&gt;=H1235),"Цена учтена","Уточнить цену/количество"))</x:f>
        <x:v>Цена учтена</x:v>
      </x:c>
      <x:c r="P1235" s="10"/>
      <x:c r="Q1235" s="18" t="str">
        <x:v>Бюджетная оценка автора</x:v>
      </x:c>
      <x:c r="R1235" s="18" t="str"/>
    </x:row>
    <x:row r="1236" ht="34" customHeight="1">
      <x:c r="A1236" s="10" t="str">
        <x:v>B7.3</x:v>
      </x:c>
      <x:c r="B1236" s="10" t="str">
        <x:v>B7</x:v>
      </x:c>
      <x:c r="C1236" s="11" t="str">
        <x:v>Оборудование</x:v>
      </x:c>
      <x:c r="D1236" s="11" t="str">
        <x:v>Питание коммутатора RDMA</x:v>
      </x:c>
      <x:c r="E1236" s="11" t="str">
        <x:v>2 блока питания, вентиляторы, рельсы, 2 шнура</x:v>
      </x:c>
      <x:c r="F1236" s="14" t="n">
        <x:v>1</x:v>
      </x:c>
      <x:c r="G1236" s="3" t="str">
        <x:v>к-т</x:v>
      </x:c>
      <x:c r="H1236" s="21" t="n">
        <x:v>0</x:v>
      </x:c>
      <x:c r="I1236" s="21" t="n">
        <x:v>0</x:v>
      </x:c>
      <x:c r="J1236" s="16" t="n">
        <x:f>IF(AND(ISNUMBER(F1236),ISNUMBER(H1236)),F1236*H1236,"")</x:f>
        <x:v>0</x:v>
      </x:c>
      <x:c r="K1236" s="16" t="n">
        <x:f>IF(AND(ISNUMBER(F1236),ISNUMBER(I1236)),F1236*I1236,"")</x:f>
        <x:v>0</x:v>
      </x:c>
      <x:c r="L1236" s="11" t="str">
        <x:v>В комплекте</x:v>
      </x:c>
      <x:c r="M1236" s="11" t="str"/>
      <x:c r="N1236" s="11" t="str">
        <x:v>Включено в цену основного комплекта. Доплата $0.</x:v>
      </x:c>
      <x:c r="O1236" s="11" t="str">
        <x:f>IF(C1236="Опционально","Вне итога",IF(AND(ISNUMBER(F1236),ISNUMBER(H1236),ISNUMBER(I1236),F1236&gt;0,H1236&gt;=0,I1236&gt;=H1236),"Цена учтена","Уточнить цену/количество"))</x:f>
        <x:v>Цена учтена</x:v>
      </x:c>
      <x:c r="P1236" s="10"/>
      <x:c r="Q1236" s="18" t="str">
        <x:v>Бюджетная оценка автора</x:v>
      </x:c>
      <x:c r="R1236" s="18" t="str"/>
    </x:row>
    <x:row r="1237" ht="44" customHeight="1">
      <x:c r="A1237" s="10" t="str">
        <x:v>B7.3</x:v>
      </x:c>
      <x:c r="B1237" s="10" t="str">
        <x:v>B7</x:v>
      </x:c>
      <x:c r="C1237" s="11" t="str">
        <x:v>Оборудование</x:v>
      </x:c>
      <x:c r="D1237" s="11" t="str">
        <x:v>USB-накопители для восстановления</x:v>
      </x:c>
      <x:c r="E1237" s="11" t="str">
        <x:v>64GB USB 3.x</x:v>
      </x:c>
      <x:c r="F1237" s="14" t="n">
        <x:v>2</x:v>
      </x:c>
      <x:c r="G1237" s="3" t="str">
        <x:v>шт</x:v>
      </x:c>
      <x:c r="H1237" s="15" t="n">
        <x:v>12</x:v>
      </x:c>
      <x:c r="I1237" s="15" t="n">
        <x:v>25</x:v>
      </x:c>
      <x:c r="J1237" s="16" t="n">
        <x:f>IF(AND(ISNUMBER(F1237),ISNUMBER(H1237)),F1237*H1237,"")</x:f>
        <x:v>24</x:v>
      </x:c>
      <x:c r="K1237" s="16" t="n">
        <x:f>IF(AND(ISNUMBER(F1237),ISNUMBER(I1237)),F1237*I1237,"")</x:f>
        <x:v>50</x:v>
      </x:c>
      <x:c r="L1237" s="11" t="str">
        <x:v>Купить</x:v>
      </x:c>
      <x:c r="M1237" s="11" t="str">
        <x:v>Установочный носитель и аварийное восстановление. Не место хранения единственной копии данных.</x:v>
      </x:c>
      <x:c r="N1237" s="11" t="str">
        <x:v>Бюджетная оценка на 03.10.2026. Источник подтверждает характеристики, а не цену.</x:v>
      </x:c>
      <x:c r="O1237" s="11" t="str">
        <x:f>IF(C1237="Опционально","Вне итога",IF(AND(ISNUMBER(F1237),ISNUMBER(H1237),ISNUMBER(I1237),F1237&gt;0,H1237&gt;=0,I1237&gt;=H1237),"Цена учтена","Уточнить цену/количество"))</x:f>
        <x:v>Цена учтена</x:v>
      </x:c>
      <x:c r="P1237" s="10"/>
      <x:c r="Q1237" s="18" t="str">
        <x:v>Бюджетная оценка автора</x:v>
      </x:c>
      <x:c r="R1237" s="18" t="str"/>
    </x:row>
    <x:row r="1238" ht="44" customHeight="1">
      <x:c r="A1238" s="10" t="str">
        <x:v>B7.3</x:v>
      </x:c>
      <x:c r="B1238" s="10" t="str">
        <x:v>B7</x:v>
      </x:c>
      <x:c r="C1238" s="11" t="str">
        <x:v>Помещение</x:v>
      </x:c>
      <x:c r="D1238" s="11" t="str">
        <x:v>Обследование и проект</x:v>
      </x:c>
      <x:c r="E1238" s="11" t="str">
        <x:v>Электрик, специалист по охлаждению, проверка несущей способности пола</x:v>
      </x:c>
      <x:c r="F1238" s="14" t="n">
        <x:v>1</x:v>
      </x:c>
      <x:c r="G1238" s="3" t="str">
        <x:v>усл</x:v>
      </x:c>
      <x:c r="H1238" s="15" t="n">
        <x:v>2000</x:v>
      </x:c>
      <x:c r="I1238" s="15" t="n">
        <x:v>8000</x:v>
      </x:c>
      <x:c r="J1238" s="16" t="n">
        <x:f>IF(AND(ISNUMBER(F1238),ISNUMBER(H1238)),F1238*H1238,"")</x:f>
        <x:v>2000</x:v>
      </x:c>
      <x:c r="K1238" s="16" t="n">
        <x:f>IF(AND(ISNUMBER(F1238),ISNUMBER(I1238)),F1238*I1238,"")</x:f>
        <x:v>8000</x:v>
      </x:c>
      <x:c r="L1238" s="11" t="str">
        <x:v>Купить</x:v>
      </x:c>
      <x:c r="M1238" s="11" t="str">
        <x:v>Уточнить вводную мощность, трассы, дверные проёмы, этаж, шум и наружный блок. До закупки кабеля и защиты.</x:v>
      </x:c>
      <x:c r="N1238" s="11" t="str">
        <x:v>Бюджетная оценка на 03.10.2026. Источник подтверждает характеристики, а не цену.</x:v>
      </x:c>
      <x:c r="O1238" s="11" t="str">
        <x:f>IF(C1238="Опционально","Вне итога",IF(AND(ISNUMBER(F1238),ISNUMBER(H1238),ISNUMBER(I1238),F1238&gt;0,H1238&gt;=0,I1238&gt;=H1238),"Цена учтена","Уточнить цену/количество"))</x:f>
        <x:v>Цена учтена</x:v>
      </x:c>
      <x:c r="P1238" s="10"/>
      <x:c r="Q1238" s="18" t="str">
        <x:v>Бюджетная оценка автора</x:v>
      </x:c>
      <x:c r="R1238" s="18" t="str"/>
    </x:row>
    <x:row r="1239" ht="44" customHeight="1">
      <x:c r="A1239" s="10" t="str">
        <x:v>B7.3</x:v>
      </x:c>
      <x:c r="B1239" s="10" t="str">
        <x:v>B7</x:v>
      </x:c>
      <x:c r="C1239" s="11" t="str">
        <x:v>Помещение</x:v>
      </x:c>
      <x:c r="D1239" s="11" t="str">
        <x:v>Подготовка поверхностей</x:v>
      </x:c>
      <x:c r="E1239" s="11" t="str">
        <x:v>Обеспыливание, герметизация щелей, ремонт покрытия существующей комнаты</x:v>
      </x:c>
      <x:c r="F1239" s="14" t="n">
        <x:v>45</x:v>
      </x:c>
      <x:c r="G1239" s="3" t="str">
        <x:v>м²</x:v>
      </x:c>
      <x:c r="H1239" s="15" t="n">
        <x:v>30</x:v>
      </x:c>
      <x:c r="I1239" s="15" t="n">
        <x:v>80</x:v>
      </x:c>
      <x:c r="J1239" s="16" t="n">
        <x:f>IF(AND(ISNUMBER(F1239),ISNUMBER(H1239)),F1239*H1239,"")</x:f>
        <x:v>1350</x:v>
      </x:c>
      <x:c r="K1239" s="16" t="n">
        <x:f>IF(AND(ISNUMBER(F1239),ISNUMBER(I1239)),F1239*I1239,"")</x:f>
        <x:v>3600</x:v>
      </x:c>
      <x:c r="L1239" s="11" t="str">
        <x:v>Купить</x:v>
      </x:c>
      <x:c r="M1239" s="11" t="str">
        <x:v>Исходно помещение с готовыми стенами и крышей. Строительство здания не рассчитано.</x:v>
      </x:c>
      <x:c r="N1239" s="11" t="str">
        <x:v>Бюджетная оценка на 03.10.2026. Источник подтверждает характеристики, а не цену.</x:v>
      </x:c>
      <x:c r="O1239" s="11" t="str">
        <x:f>IF(C1239="Опционально","Вне итога",IF(AND(ISNUMBER(F1239),ISNUMBER(H1239),ISNUMBER(I1239),F1239&gt;0,H1239&gt;=0,I1239&gt;=H1239),"Цена учтена","Уточнить цену/количество"))</x:f>
        <x:v>Цена учтена</x:v>
      </x:c>
      <x:c r="P1239" s="10"/>
      <x:c r="Q1239" s="18" t="str">
        <x:v>Бюджетная оценка автора</x:v>
      </x:c>
      <x:c r="R1239" s="18" t="str"/>
    </x:row>
    <x:row r="1240" ht="44" customHeight="1">
      <x:c r="A1240" s="10" t="str">
        <x:v>B7.3</x:v>
      </x:c>
      <x:c r="B1240" s="10" t="str">
        <x:v>B7</x:v>
      </x:c>
      <x:c r="C1240" s="11" t="str">
        <x:v>Помещение</x:v>
      </x:c>
      <x:c r="D1240" s="11" t="str">
        <x:v>Усиление пола и перемещение тяжёлого оборудования</x:v>
      </x:c>
      <x:c r="E1240" s="11" t="str">
        <x:v>Работы по результатам обследования, бюджетный резерв</x:v>
      </x:c>
      <x:c r="F1240" s="14" t="n">
        <x:v>1</x:v>
      </x:c>
      <x:c r="G1240" s="3" t="str">
        <x:v>резерв</x:v>
      </x:c>
      <x:c r="H1240" s="15" t="n">
        <x:v>0</x:v>
      </x:c>
      <x:c r="I1240" s="15" t="n">
        <x:v>15000</x:v>
      </x:c>
      <x:c r="J1240" s="16" t="n">
        <x:f>IF(AND(ISNUMBER(F1240),ISNUMBER(H1240)),F1240*H1240,"")</x:f>
        <x:v>0</x:v>
      </x:c>
      <x:c r="K1240" s="16" t="n">
        <x:f>IF(AND(ISNUMBER(F1240),ISNUMBER(I1240)),F1240*I1240,"")</x:f>
        <x:v>15000</x:v>
      </x:c>
      <x:c r="L1240" s="11" t="str">
        <x:v>Резерв</x:v>
      </x:c>
      <x:c r="M1240" s="11" t="str">
        <x:v>Может не понадобиться. Для тяжёлых стоек нагрузку подтверждает инженер, цену даёт подрядчик.</x:v>
      </x:c>
      <x:c r="N1240" s="11" t="str">
        <x:v>Бюджетная оценка на 03.10.2026. Источник подтверждает характеристики, а не цену.</x:v>
      </x:c>
      <x:c r="O1240" s="11" t="str">
        <x:f>IF(C1240="Опционально","Вне итога",IF(AND(ISNUMBER(F1240),ISNUMBER(H1240),ISNUMBER(I1240),F1240&gt;0,H1240&gt;=0,I1240&gt;=H1240),"Цена учтена","Уточнить цену/количество"))</x:f>
        <x:v>Цена учтена</x:v>
      </x:c>
      <x:c r="P1240" s="10"/>
      <x:c r="Q1240" s="18" t="str">
        <x:v>Бюджетная оценка автора</x:v>
      </x:c>
      <x:c r="R1240" s="18" t="str"/>
    </x:row>
    <x:row r="1241" ht="44" customHeight="1">
      <x:c r="A1241" s="10" t="str">
        <x:v>B7.3</x:v>
      </x:c>
      <x:c r="B1241" s="10" t="str">
        <x:v>B7</x:v>
      </x:c>
      <x:c r="C1241" s="11" t="str">
        <x:v>Помещение</x:v>
      </x:c>
      <x:c r="D1241" s="11" t="str">
        <x:v>Серверная стойка</x:v>
      </x:c>
      <x:c r="E1241" s="11" t="str">
        <x:v>42U, ширина 800 мм, глубина 1200–1400 мм, нагрузка ≥1500 кг</x:v>
      </x:c>
      <x:c r="F1241" s="14" t="n">
        <x:v>2</x:v>
      </x:c>
      <x:c r="G1241" s="3" t="str">
        <x:v>шт</x:v>
      </x:c>
      <x:c r="H1241" s="15" t="n">
        <x:v>1500</x:v>
      </x:c>
      <x:c r="I1241" s="15" t="n">
        <x:v>3500</x:v>
      </x:c>
      <x:c r="J1241" s="16" t="n">
        <x:f>IF(AND(ISNUMBER(F1241),ISNUMBER(H1241)),F1241*H1241,"")</x:f>
        <x:v>3000</x:v>
      </x:c>
      <x:c r="K1241" s="16" t="n">
        <x:f>IF(AND(ISNUMBER(F1241),ISNUMBER(I1241)),F1241*I1241,"")</x:f>
        <x:v>7000</x:v>
      </x:c>
      <x:c r="L1241" s="11" t="str">
        <x:v>Купить</x:v>
      </x:c>
      <x:c r="M1241" s="11" t="str">
        <x:v>Проверить длину рельсов, пространство сзади и массу заполненной стойки.</x:v>
      </x:c>
      <x:c r="N1241" s="11" t="str">
        <x:v>Бюджетная оценка на 03.10.2026. Источник подтверждает характеристики, а не цену.</x:v>
      </x:c>
      <x:c r="O1241" s="11" t="str">
        <x:f>IF(C1241="Опционально","Вне итога",IF(AND(ISNUMBER(F1241),ISNUMBER(H1241),ISNUMBER(I1241),F1241&gt;0,H1241&gt;=0,I1241&gt;=H1241),"Цена учтена","Уточнить цену/количество"))</x:f>
        <x:v>Цена учтена</x:v>
      </x:c>
      <x:c r="P1241" s="10"/>
      <x:c r="Q1241" s="18" t="str">
        <x:v>Бюджетная оценка автора</x:v>
      </x:c>
      <x:c r="R1241" s="18" t="str"/>
    </x:row>
    <x:row r="1242" ht="44" customHeight="1">
      <x:c r="A1242" s="10" t="str">
        <x:v>B7.3</x:v>
      </x:c>
      <x:c r="B1242" s="10" t="str">
        <x:v>B7</x:v>
      </x:c>
      <x:c r="C1242" s="11" t="str">
        <x:v>Помещение</x:v>
      </x:c>
      <x:c r="D1242" s="11" t="str">
        <x:v>Полка для NAS и сетевого оборудования</x:v>
      </x:c>
      <x:c r="E1242" s="11" t="str">
        <x:v>19 дюймов, усиленная</x:v>
      </x:c>
      <x:c r="F1242" s="14" t="n">
        <x:v>4</x:v>
      </x:c>
      <x:c r="G1242" s="3" t="str">
        <x:v>шт</x:v>
      </x:c>
      <x:c r="H1242" s="15" t="n">
        <x:v>70</x:v>
      </x:c>
      <x:c r="I1242" s="15" t="n">
        <x:v>160</x:v>
      </x:c>
      <x:c r="J1242" s="16" t="n">
        <x:f>IF(AND(ISNUMBER(F1242),ISNUMBER(H1242)),F1242*H1242,"")</x:f>
        <x:v>280</x:v>
      </x:c>
      <x:c r="K1242" s="16" t="n">
        <x:f>IF(AND(ISNUMBER(F1242),ISNUMBER(I1242)),F1242*I1242,"")</x:f>
        <x:v>640</x:v>
      </x:c>
      <x:c r="L1242" s="11" t="str">
        <x:v>Купить</x:v>
      </x:c>
      <x:c r="M1242" s="11" t="str"/>
      <x:c r="N1242" s="11" t="str">
        <x:v>Бюджетная оценка на 03.10.2026. Источник подтверждает характеристики, а не цену.</x:v>
      </x:c>
      <x:c r="O1242" s="11" t="str">
        <x:f>IF(C1242="Опционально","Вне итога",IF(AND(ISNUMBER(F1242),ISNUMBER(H1242),ISNUMBER(I1242),F1242&gt;0,H1242&gt;=0,I1242&gt;=H1242),"Цена учтена","Уточнить цену/количество"))</x:f>
        <x:v>Цена учтена</x:v>
      </x:c>
      <x:c r="P1242" s="10"/>
      <x:c r="Q1242" s="18" t="str">
        <x:v>Бюджетная оценка автора</x:v>
      </x:c>
      <x:c r="R1242" s="18" t="str"/>
    </x:row>
    <x:row r="1243" ht="44" customHeight="1">
      <x:c r="A1243" s="10" t="str">
        <x:v>B7.3</x:v>
      </x:c>
      <x:c r="B1243" s="10" t="str">
        <x:v>B7</x:v>
      </x:c>
      <x:c r="C1243" s="11" t="str">
        <x:v>Помещение</x:v>
      </x:c>
      <x:c r="D1243" s="11" t="str">
        <x:v>Закрытие пустых мест и организация кабелей</x:v>
      </x:c>
      <x:c r="E1243" s="11" t="str">
        <x:v>Заглушки U, вертикальный и горизонтальный органайзеры, крепёж M6</x:v>
      </x:c>
      <x:c r="F1243" s="14" t="n">
        <x:v>2</x:v>
      </x:c>
      <x:c r="G1243" s="3" t="str">
        <x:v>к-т</x:v>
      </x:c>
      <x:c r="H1243" s="15" t="n">
        <x:v>160</x:v>
      </x:c>
      <x:c r="I1243" s="15" t="n">
        <x:v>400</x:v>
      </x:c>
      <x:c r="J1243" s="16" t="n">
        <x:f>IF(AND(ISNUMBER(F1243),ISNUMBER(H1243)),F1243*H1243,"")</x:f>
        <x:v>320</x:v>
      </x:c>
      <x:c r="K1243" s="16" t="n">
        <x:f>IF(AND(ISNUMBER(F1243),ISNUMBER(I1243)),F1243*I1243,"")</x:f>
        <x:v>800</x:v>
      </x:c>
      <x:c r="L1243" s="11" t="str">
        <x:v>Купить</x:v>
      </x:c>
      <x:c r="M1243" s="11" t="str">
        <x:v>Предотвращение возврата горячего воздуха и удобное обслуживание. Рельсы серверов считаются в серверном комплекте.</x:v>
      </x:c>
      <x:c r="N1243" s="11" t="str">
        <x:v>Бюджетная оценка на 03.10.2026. Источник подтверждает характеристики, а не цену.</x:v>
      </x:c>
      <x:c r="O1243" s="11" t="str">
        <x:f>IF(C1243="Опционально","Вне итога",IF(AND(ISNUMBER(F1243),ISNUMBER(H1243),ISNUMBER(I1243),F1243&gt;0,H1243&gt;=0,I1243&gt;=H1243),"Цена учтена","Уточнить цену/количество"))</x:f>
        <x:v>Цена учтена</x:v>
      </x:c>
      <x:c r="P1243" s="10"/>
      <x:c r="Q1243" s="18" t="str">
        <x:v>Бюджетная оценка автора</x:v>
      </x:c>
      <x:c r="R1243" s="18" t="str"/>
    </x:row>
    <x:row r="1244" ht="44" customHeight="1">
      <x:c r="A1244" s="10" t="str">
        <x:v>B7.3</x:v>
      </x:c>
      <x:c r="B1244" s="10" t="str">
        <x:v>B7</x:v>
      </x:c>
      <x:c r="C1244" s="11" t="str">
        <x:v>Помещение</x:v>
      </x:c>
      <x:c r="D1244" s="11" t="str">
        <x:v>Заземление стоек</x:v>
      </x:c>
      <x:c r="E1244" s="11" t="str">
        <x:v>Шина, перемычки, наконечники</x:v>
      </x:c>
      <x:c r="F1244" s="14" t="n">
        <x:v>2</x:v>
      </x:c>
      <x:c r="G1244" s="3" t="str">
        <x:v>к-т</x:v>
      </x:c>
      <x:c r="H1244" s="15" t="n">
        <x:v>80</x:v>
      </x:c>
      <x:c r="I1244" s="15" t="n">
        <x:v>220</x:v>
      </x:c>
      <x:c r="J1244" s="16" t="n">
        <x:f>IF(AND(ISNUMBER(F1244),ISNUMBER(H1244)),F1244*H1244,"")</x:f>
        <x:v>160</x:v>
      </x:c>
      <x:c r="K1244" s="16" t="n">
        <x:f>IF(AND(ISNUMBER(F1244),ISNUMBER(I1244)),F1244*I1244,"")</x:f>
        <x:v>440</x:v>
      </x:c>
      <x:c r="L1244" s="11" t="str">
        <x:v>Купить</x:v>
      </x:c>
      <x:c r="M1244" s="11" t="str"/>
      <x:c r="N1244" s="11" t="str">
        <x:v>Бюджетная оценка на 03.10.2026. Источник подтверждает характеристики, а не цену.</x:v>
      </x:c>
      <x:c r="O1244" s="11" t="str">
        <x:f>IF(C1244="Опционально","Вне итога",IF(AND(ISNUMBER(F1244),ISNUMBER(H1244),ISNUMBER(I1244),F1244&gt;0,H1244&gt;=0,I1244&gt;=H1244),"Цена учтена","Уточнить цену/количество"))</x:f>
        <x:v>Цена учтена</x:v>
      </x:c>
      <x:c r="P1244" s="10"/>
      <x:c r="Q1244" s="18" t="str">
        <x:v>Бюджетная оценка автора</x:v>
      </x:c>
      <x:c r="R1244" s="18" t="str"/>
    </x:row>
    <x:row r="1245" ht="61" customHeight="1">
      <x:c r="A1245" s="10" t="str">
        <x:v>B7.3</x:v>
      </x:c>
      <x:c r="B1245" s="10" t="str">
        <x:v>B7</x:v>
      </x:c>
      <x:c r="C1245" s="11" t="str">
        <x:v>Помещение</x:v>
      </x:c>
      <x:c r="D1245" s="11" t="str">
        <x:v>Источник бесперебойного питания</x:v>
      </x:c>
      <x:c r="E1245" s="11" t="str">
        <x:v>Онлайн ИБП 40kVA. Активная мощность ≥33.75kW</x:v>
      </x:c>
      <x:c r="F1245" s="14" t="n">
        <x:v>1</x:v>
      </x:c>
      <x:c r="G1245" s="3" t="str">
        <x:v>шт</x:v>
      </x:c>
      <x:c r="H1245" s="15" t="n">
        <x:v>15000</x:v>
      </x:c>
      <x:c r="I1245" s="15" t="n">
        <x:v>32000</x:v>
      </x:c>
      <x:c r="J1245" s="16" t="n">
        <x:f>IF(AND(ISNUMBER(F1245),ISNUMBER(H1245)),F1245*H1245,"")</x:f>
        <x:v>15000</x:v>
      </x:c>
      <x:c r="K1245" s="16" t="n">
        <x:f>IF(AND(ISNUMBER(F1245),ISNUMBER(I1245)),F1245*I1245,"")</x:f>
        <x:v>32000</x:v>
      </x:c>
      <x:c r="L1245" s="11" t="str">
        <x:v>Купить</x:v>
      </x:c>
      <x:c r="M1245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1245" s="11" t="str">
        <x:v>Бюджетная оценка на 03.10.2026. Источник подтверждает характеристики, а не цену.</x:v>
      </x:c>
      <x:c r="O1245" s="11" t="str">
        <x:f>IF(C1245="Опционально","Вне итога",IF(AND(ISNUMBER(F1245),ISNUMBER(H1245),ISNUMBER(I1245),F1245&gt;0,H1245&gt;=0,I1245&gt;=H1245),"Цена учтена","Уточнить цену/количество"))</x:f>
        <x:v>Цена учтена</x:v>
      </x:c>
      <x:c r="P1245" s="10"/>
      <x:c r="Q1245" s="18" t="str">
        <x:v>Schneider: Easy UPS 3S Pro, 400 В</x:v>
      </x:c>
      <x:c r="R1245" s="18" t="str">
        <x:v>https://www.productinfo.schneider-electric.com/easyups3s_pro_iec/990-66229-easy-ups-3s-pro-for-external-batteries-installation/English/990-66229B_EN.pdf</x:v>
      </x:c>
    </x:row>
    <x:row r="1246" ht="61" customHeight="1">
      <x:c r="A1246" s="10" t="str">
        <x:v>B7.3</x:v>
      </x:c>
      <x:c r="B1246" s="10" t="str">
        <x:v>B7</x:v>
      </x:c>
      <x:c r="C1246" s="11" t="str">
        <x:v>Помещение</x:v>
      </x:c>
      <x:c r="D1246" s="11" t="str">
        <x:v>Батареи и шкаф батарей</x:v>
      </x:c>
      <x:c r="E1246" s="11" t="str">
        <x:v>Внешний комплект, 5–10 минут при нагрузке 27kW</x:v>
      </x:c>
      <x:c r="F1246" s="14" t="n">
        <x:v>1</x:v>
      </x:c>
      <x:c r="G1246" s="3" t="str">
        <x:v>к-т</x:v>
      </x:c>
      <x:c r="H1246" s="15" t="n">
        <x:v>9450</x:v>
      </x:c>
      <x:c r="I1246" s="15" t="n">
        <x:v>22950</x:v>
      </x:c>
      <x:c r="J1246" s="16" t="n">
        <x:f>IF(AND(ISNUMBER(F1246),ISNUMBER(H1246)),F1246*H1246,"")</x:f>
        <x:v>9450</x:v>
      </x:c>
      <x:c r="K1246" s="16" t="n">
        <x:f>IF(AND(ISNUMBER(F1246),ISNUMBER(I1246)),F1246*I1246,"")</x:f>
        <x:v>22950</x:v>
      </x:c>
      <x:c r="L1246" s="11" t="str">
        <x:v>Купить</x:v>
      </x:c>
      <x:c r="M1246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1246" s="11" t="str">
        <x:v>Бюджетная оценка на 03.10.2026. Источник подтверждает характеристики, а не цену.</x:v>
      </x:c>
      <x:c r="O1246" s="11" t="str">
        <x:f>IF(C1246="Опционально","Вне итога",IF(AND(ISNUMBER(F1246),ISNUMBER(H1246),ISNUMBER(I1246),F1246&gt;0,H1246&gt;=0,I1246&gt;=H1246),"Цена учтена","Уточнить цену/количество"))</x:f>
        <x:v>Цена учтена</x:v>
      </x:c>
      <x:c r="P1246" s="10"/>
      <x:c r="Q1246" s="18" t="str">
        <x:v>Бюджетная оценка автора</x:v>
      </x:c>
      <x:c r="R1246" s="18" t="str"/>
    </x:row>
    <x:row r="1247" ht="44" customHeight="1">
      <x:c r="A1247" s="10" t="str">
        <x:v>B7.3</x:v>
      </x:c>
      <x:c r="B1247" s="10" t="str">
        <x:v>B7</x:v>
      </x:c>
      <x:c r="C1247" s="11" t="str">
        <x:v>Помещение</x:v>
      </x:c>
      <x:c r="D1247" s="11" t="str">
        <x:v>Сервисный обход ИБП</x:v>
      </x:c>
      <x:c r="E1247" s="11" t="str">
        <x:v>Внешний maintenance bypass и кабели подключения</x:v>
      </x:c>
      <x:c r="F1247" s="14" t="n">
        <x:v>1</x:v>
      </x:c>
      <x:c r="G1247" s="3" t="str">
        <x:v>к-т</x:v>
      </x:c>
      <x:c r="H1247" s="15" t="n">
        <x:v>1000</x:v>
      </x:c>
      <x:c r="I1247" s="15" t="n">
        <x:v>4000</x:v>
      </x:c>
      <x:c r="J1247" s="16" t="n">
        <x:f>IF(AND(ISNUMBER(F1247),ISNUMBER(H1247)),F1247*H1247,"")</x:f>
        <x:v>1000</x:v>
      </x:c>
      <x:c r="K1247" s="16" t="n">
        <x:f>IF(AND(ISNUMBER(F1247),ISNUMBER(I1247)),F1247*I1247,"")</x:f>
        <x:v>4000</x:v>
      </x:c>
      <x:c r="L1247" s="11" t="str">
        <x:v>Купить</x:v>
      </x:c>
      <x:c r="M1247" s="11" t="str">
        <x:v>Позволяет обслуживать ИБП. Тип подключения согласует электрик.</x:v>
      </x:c>
      <x:c r="N1247" s="11" t="str">
        <x:v>Бюджетная оценка на 03.10.2026. Источник подтверждает характеристики, а не цену.</x:v>
      </x:c>
      <x:c r="O1247" s="11" t="str">
        <x:f>IF(C1247="Опционально","Вне итога",IF(AND(ISNUMBER(F1247),ISNUMBER(H1247),ISNUMBER(I1247),F1247&gt;0,H1247&gt;=0,I1247&gt;=H1247),"Цена учтена","Уточнить цену/количество"))</x:f>
        <x:v>Цена учтена</x:v>
      </x:c>
      <x:c r="P1247" s="10"/>
      <x:c r="Q1247" s="18" t="str">
        <x:v>Бюджетная оценка автора</x:v>
      </x:c>
      <x:c r="R1247" s="18" t="str"/>
    </x:row>
    <x:row r="1248" ht="44" customHeight="1">
      <x:c r="A1248" s="10" t="str">
        <x:v>B7.3</x:v>
      </x:c>
      <x:c r="B1248" s="10" t="str">
        <x:v>B7</x:v>
      </x:c>
      <x:c r="C1248" s="11" t="str">
        <x:v>Помещение</x:v>
      </x:c>
      <x:c r="D1248" s="11" t="str">
        <x:v>Распределители питания в стойках</x:v>
      </x:c>
      <x:c r="E1248" s="11" t="str">
        <x:v>2 PDU на стойку. Для &gt;8kW: 3-фазные 400V 32/63A, выходы C19 по OEM</x:v>
      </x:c>
      <x:c r="F1248" s="14" t="n">
        <x:v>4</x:v>
      </x:c>
      <x:c r="G1248" s="3" t="str">
        <x:v>шт</x:v>
      </x:c>
      <x:c r="H1248" s="15" t="n">
        <x:v>350</x:v>
      </x:c>
      <x:c r="I1248" s="15" t="n">
        <x:v>1500</x:v>
      </x:c>
      <x:c r="J1248" s="16" t="n">
        <x:f>IF(AND(ISNUMBER(F1248),ISNUMBER(H1248)),F1248*H1248,"")</x:f>
        <x:v>1400</x:v>
      </x:c>
      <x:c r="K1248" s="16" t="n">
        <x:f>IF(AND(ISNUMBER(F1248),ISNUMBER(I1248)),F1248*I1248,"")</x:f>
        <x:v>6000</x:v>
      </x:c>
      <x:c r="L1248" s="11" t="str">
        <x:v>Купить</x:v>
      </x:c>
      <x:c r="M1248" s="11" t="str">
        <x:v>Число и номинал розеток уточнить по комплекту шнуров. Два PDU от одного ИБП не образуют независимые электровводы.</x:v>
      </x:c>
      <x:c r="N1248" s="11" t="str">
        <x:v>Бюджетная оценка на 03.10.2026. Источник подтверждает характеристики, а не цену.</x:v>
      </x:c>
      <x:c r="O1248" s="11" t="str">
        <x:f>IF(C1248="Опционально","Вне итога",IF(AND(ISNUMBER(F1248),ISNUMBER(H1248),ISNUMBER(I1248),F1248&gt;0,H1248&gt;=0,I1248&gt;=H1248),"Цена учтена","Уточнить цену/количество"))</x:f>
        <x:v>Цена учтена</x:v>
      </x:c>
      <x:c r="P1248" s="10"/>
      <x:c r="Q1248" s="18" t="str">
        <x:v>Бюджетная оценка автора</x:v>
      </x:c>
      <x:c r="R1248" s="18" t="str"/>
    </x:row>
    <x:row r="1249" ht="44" customHeight="1">
      <x:c r="A1249" s="10" t="str">
        <x:v>B7.3</x:v>
      </x:c>
      <x:c r="B1249" s="10" t="str">
        <x:v>B7</x:v>
      </x:c>
      <x:c r="C1249" s="11" t="str">
        <x:v>Помещение</x:v>
      </x:c>
      <x:c r="D1249" s="11" t="str">
        <x:v>Электрощит помещения</x:v>
      </x:c>
      <x:c r="E1249" s="11" t="str">
        <x:v>Вводной выключатель, отдельные линии IT и охлаждения, УЗИП, учёт, защитные устройства</x:v>
      </x:c>
      <x:c r="F1249" s="14" t="n">
        <x:v>1</x:v>
      </x:c>
      <x:c r="G1249" s="3" t="str">
        <x:v>к-т</x:v>
      </x:c>
      <x:c r="H1249" s="15" t="n">
        <x:v>1800</x:v>
      </x:c>
      <x:c r="I1249" s="15" t="n">
        <x:v>6000</x:v>
      </x:c>
      <x:c r="J1249" s="16" t="n">
        <x:f>IF(AND(ISNUMBER(F1249),ISNUMBER(H1249)),F1249*H1249,"")</x:f>
        <x:v>1800</x:v>
      </x:c>
      <x:c r="K1249" s="16" t="n">
        <x:f>IF(AND(ISNUMBER(F1249),ISNUMBER(I1249)),F1249*I1249,"")</x:f>
        <x:v>6000</x:v>
      </x:c>
      <x:c r="L1249" s="11" t="str">
        <x:v>Купить</x:v>
      </x:c>
      <x:c r="M1249" s="11" t="str">
        <x:v>Номиналы, селективность, УЗО и сечения определяются проектом. В цену включена комплектация щита.</x:v>
      </x:c>
      <x:c r="N1249" s="11" t="str">
        <x:v>Бюджетная оценка на 03.10.2026. Источник подтверждает характеристики, а не цену.</x:v>
      </x:c>
      <x:c r="O1249" s="11" t="str">
        <x:f>IF(C1249="Опционально","Вне итога",IF(AND(ISNUMBER(F1249),ISNUMBER(H1249),ISNUMBER(I1249),F1249&gt;0,H1249&gt;=0,I1249&gt;=H1249),"Цена учтена","Уточнить цену/количество"))</x:f>
        <x:v>Цена учтена</x:v>
      </x:c>
      <x:c r="P1249" s="10"/>
      <x:c r="Q1249" s="18" t="str">
        <x:v>Бюджетная оценка автора</x:v>
      </x:c>
      <x:c r="R1249" s="18" t="str"/>
    </x:row>
    <x:row r="1250" ht="44" customHeight="1">
      <x:c r="A1250" s="10" t="str">
        <x:v>B7.3</x:v>
      </x:c>
      <x:c r="B1250" s="10" t="str">
        <x:v>B7</x:v>
      </x:c>
      <x:c r="C1250" s="11" t="str">
        <x:v>Помещение</x:v>
      </x:c>
      <x:c r="D1250" s="11" t="str">
        <x:v>Силовой кабель и прокладка до комнаты</x:v>
      </x:c>
      <x:c r="E1250" s="11" t="str">
        <x:v>Кабель, лоток, вводы и крепления. Сечение по расчёту</x:v>
      </x:c>
      <x:c r="F1250" s="14" t="n">
        <x:v>30</x:v>
      </x:c>
      <x:c r="G1250" s="3" t="str">
        <x:v>м</x:v>
      </x:c>
      <x:c r="H1250" s="15" t="n">
        <x:v>40</x:v>
      </x:c>
      <x:c r="I1250" s="15" t="n">
        <x:v>100</x:v>
      </x:c>
      <x:c r="J1250" s="16" t="n">
        <x:f>IF(AND(ISNUMBER(F1250),ISNUMBER(H1250)),F1250*H1250,"")</x:f>
        <x:v>1200</x:v>
      </x:c>
      <x:c r="K1250" s="16" t="n">
        <x:f>IF(AND(ISNUMBER(F1250),ISNUMBER(I1250)),F1250*I1250,"")</x:f>
        <x:v>3000</x:v>
      </x:c>
      <x:c r="L1250" s="11" t="str">
        <x:v>Купить</x:v>
      </x:c>
      <x:c r="M1250" s="11" t="str">
        <x:v>Исходная трасса 30 м. Меняется после обмера. Не является готовым выбором сечения кабеля.</x:v>
      </x:c>
      <x:c r="N1250" s="11" t="str">
        <x:v>Бюджетная оценка на 03.10.2026. Источник подтверждает характеристики, а не цену.</x:v>
      </x:c>
      <x:c r="O1250" s="11" t="str">
        <x:f>IF(C1250="Опционально","Вне итога",IF(AND(ISNUMBER(F1250),ISNUMBER(H1250),ISNUMBER(I1250),F1250&gt;0,H1250&gt;=0,I1250&gt;=H1250),"Цена учтена","Уточнить цену/количество"))</x:f>
        <x:v>Цена учтена</x:v>
      </x:c>
      <x:c r="P1250" s="10"/>
      <x:c r="Q1250" s="18" t="str">
        <x:v>Бюджетная оценка автора</x:v>
      </x:c>
      <x:c r="R1250" s="18" t="str"/>
    </x:row>
    <x:row r="1251" ht="44" customHeight="1">
      <x:c r="A1251" s="10" t="str">
        <x:v>B7.3</x:v>
      </x:c>
      <x:c r="B1251" s="10" t="str">
        <x:v>B7</x:v>
      </x:c>
      <x:c r="C1251" s="11" t="str">
        <x:v>Помещение</x:v>
      </x:c>
      <x:c r="D1251" s="11" t="str">
        <x:v>Внутренние силовые линии</x:v>
      </x:c>
      <x:c r="E1251" s="11" t="str">
        <x:v>Кабели от щита до ИБП/PDU и оборудования охлаждения</x:v>
      </x:c>
      <x:c r="F1251" s="14" t="n">
        <x:v>24</x:v>
      </x:c>
      <x:c r="G1251" s="3" t="str">
        <x:v>м</x:v>
      </x:c>
      <x:c r="H1251" s="15" t="n">
        <x:v>25</x:v>
      </x:c>
      <x:c r="I1251" s="15" t="n">
        <x:v>70</x:v>
      </x:c>
      <x:c r="J1251" s="16" t="n">
        <x:f>IF(AND(ISNUMBER(F1251),ISNUMBER(H1251)),F1251*H1251,"")</x:f>
        <x:v>600</x:v>
      </x:c>
      <x:c r="K1251" s="16" t="n">
        <x:f>IF(AND(ISNUMBER(F1251),ISNUMBER(I1251)),F1251*I1251,"")</x:f>
        <x:v>1680</x:v>
      </x:c>
      <x:c r="L1251" s="11" t="str">
        <x:v>Купить</x:v>
      </x:c>
      <x:c r="M1251" s="11" t="str">
        <x:v>Исходные длины. Наконечники, разъёмы и крепёж учтены в строке расходников.</x:v>
      </x:c>
      <x:c r="N1251" s="11" t="str">
        <x:v>Бюджетная оценка на 03.10.2026. Источник подтверждает характеристики, а не цену.</x:v>
      </x:c>
      <x:c r="O1251" s="11" t="str">
        <x:f>IF(C1251="Опционально","Вне итога",IF(AND(ISNUMBER(F1251),ISNUMBER(H1251),ISNUMBER(I1251),F1251&gt;0,H1251&gt;=0,I1251&gt;=H1251),"Цена учтена","Уточнить цену/количество"))</x:f>
        <x:v>Цена учтена</x:v>
      </x:c>
      <x:c r="P1251" s="10"/>
      <x:c r="Q1251" s="18" t="str">
        <x:v>Бюджетная оценка автора</x:v>
      </x:c>
      <x:c r="R1251" s="18" t="str"/>
    </x:row>
    <x:row r="1252" ht="61" customHeight="1">
      <x:c r="A1252" s="10" t="str">
        <x:v>B7.3</x:v>
      </x:c>
      <x:c r="B1252" s="10" t="str">
        <x:v>B7</x:v>
      </x:c>
      <x:c r="C1252" s="11" t="str">
        <x:v>Помещение</x:v>
      </x:c>
      <x:c r="D1252" s="11" t="str">
        <x:v>Резерв на увеличение доступной мощности</x:v>
      </x:c>
      <x:c r="E1252" s="11" t="str">
        <x:v>Техническое присоединение/изменение ввода, если существующей мощности не хватает</x:v>
      </x:c>
      <x:c r="F1252" s="14" t="n">
        <x:v>1</x:v>
      </x:c>
      <x:c r="G1252" s="3" t="str">
        <x:v>резерв</x:v>
      </x:c>
      <x:c r="H1252" s="15" t="n">
        <x:v>0</x:v>
      </x:c>
      <x:c r="I1252" s="15" t="n">
        <x:v>70000</x:v>
      </x:c>
      <x:c r="J1252" s="16" t="n">
        <x:f>IF(AND(ISNUMBER(F1252),ISNUMBER(H1252)),F1252*H1252,"")</x:f>
        <x:v>0</x:v>
      </x:c>
      <x:c r="K1252" s="16" t="n">
        <x:f>IF(AND(ISNUMBER(F1252),ISNUMBER(I1252)),F1252*I1252,"")</x:f>
        <x:v>70000</x:v>
      </x:c>
      <x:c r="L1252" s="11" t="str">
        <x:v>Резерв</x:v>
      </x:c>
      <x:c r="M1252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1252" s="11" t="str">
        <x:v>Бюджетная оценка на 03.10.2026. Источник подтверждает характеристики, а не цену.</x:v>
      </x:c>
      <x:c r="O1252" s="11" t="str">
        <x:f>IF(C1252="Опционально","Вне итога",IF(AND(ISNUMBER(F1252),ISNUMBER(H1252),ISNUMBER(I1252),F1252&gt;0,H1252&gt;=0,I1252&gt;=H1252),"Цена учтена","Уточнить цену/количество"))</x:f>
        <x:v>Цена учтена</x:v>
      </x:c>
      <x:c r="P1252" s="10"/>
      <x:c r="Q1252" s="18" t="str">
        <x:v>Бюджетная оценка автора</x:v>
      </x:c>
      <x:c r="R1252" s="18" t="str"/>
    </x:row>
    <x:row r="1253" ht="61" customHeight="1">
      <x:c r="A1253" s="10" t="str">
        <x:v>B7.3</x:v>
      </x:c>
      <x:c r="B1253" s="10" t="str">
        <x:v>B7</x:v>
      </x:c>
      <x:c r="C1253" s="11" t="str">
        <x:v>Помещение</x:v>
      </x:c>
      <x:c r="D1253" s="11" t="str">
        <x:v>Постоянное охлаждение комнаты</x:v>
      </x:c>
      <x:c r="E1253" s="11" t="str">
        <x:v>3 установка(и), суммарно ≥36kW холода. Работа 24/7</x:v>
      </x:c>
      <x:c r="F1253" s="14" t="n">
        <x:v>3</x:v>
      </x:c>
      <x:c r="G1253" s="3" t="str">
        <x:v>шт</x:v>
      </x:c>
      <x:c r="H1253" s="15" t="n">
        <x:v>4200</x:v>
      </x:c>
      <x:c r="I1253" s="15" t="n">
        <x:v>10200</x:v>
      </x:c>
      <x:c r="J1253" s="16" t="n">
        <x:f>IF(AND(ISNUMBER(F1253),ISNUMBER(H1253)),F1253*H1253,"")</x:f>
        <x:v>12600</x:v>
      </x:c>
      <x:c r="K1253" s="16" t="n">
        <x:f>IF(AND(ISNUMBER(F1253),ISNUMBER(I1253)),F1253*I1253,"")</x:f>
        <x:v>30600</x:v>
      </x:c>
      <x:c r="L1253" s="11" t="str">
        <x:v>Купить</x:v>
      </x:c>
      <x:c r="M1253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1253" s="11" t="str">
        <x:v>Бюджетная оценка на 03.10.2026. Источник подтверждает характеристики, а не цену.</x:v>
      </x:c>
      <x:c r="O1253" s="11" t="str">
        <x:f>IF(C1253="Опционально","Вне итога",IF(AND(ISNUMBER(F1253),ISNUMBER(H1253),ISNUMBER(I1253),F1253&gt;0,H1253&gt;=0,I1253&gt;=H1253),"Цена учтена","Уточнить цену/количество"))</x:f>
        <x:v>Цена учтена</x:v>
      </x:c>
      <x:c r="P1253" s="10"/>
      <x:c r="Q1253" s="18" t="str">
        <x:v>Бюджетная оценка автора</x:v>
      </x:c>
      <x:c r="R1253" s="18" t="str"/>
    </x:row>
    <x:row r="1254" ht="44" customHeight="1">
      <x:c r="A1254" s="10" t="str">
        <x:v>B7.3</x:v>
      </x:c>
      <x:c r="B1254" s="10" t="str">
        <x:v>B7</x:v>
      </x:c>
      <x:c r="C1254" s="11" t="str">
        <x:v>Помещение</x:v>
      </x:c>
      <x:c r="D1254" s="11" t="str">
        <x:v>Трассы охлаждения и дренаж</x:v>
      </x:c>
      <x:c r="E1254" s="11" t="str">
        <x:v>Подача/обратка или фреон, теплоизоляция, отвод конденсата, кронштейны</x:v>
      </x:c>
      <x:c r="F1254" s="14" t="n">
        <x:v>60</x:v>
      </x:c>
      <x:c r="G1254" s="3" t="str">
        <x:v>м</x:v>
      </x:c>
      <x:c r="H1254" s="15" t="n">
        <x:v>25</x:v>
      </x:c>
      <x:c r="I1254" s="15" t="n">
        <x:v>65</x:v>
      </x:c>
      <x:c r="J1254" s="16" t="n">
        <x:f>IF(AND(ISNUMBER(F1254),ISNUMBER(H1254)),F1254*H1254,"")</x:f>
        <x:v>1500</x:v>
      </x:c>
      <x:c r="K1254" s="16" t="n">
        <x:f>IF(AND(ISNUMBER(F1254),ISNUMBER(I1254)),F1254*I1254,"")</x:f>
        <x:v>3900</x:v>
      </x:c>
      <x:c r="L1254" s="11" t="str">
        <x:v>Купить</x:v>
      </x:c>
      <x:c r="M1254" s="11" t="str">
        <x:v>20 м на установку как исходная длина. Проверить допустимую длину и перепад высот.</x:v>
      </x:c>
      <x:c r="N1254" s="11" t="str">
        <x:v>Бюджетная оценка на 03.10.2026. Источник подтверждает характеристики, а не цену.</x:v>
      </x:c>
      <x:c r="O1254" s="11" t="str">
        <x:f>IF(C1254="Опционально","Вне итога",IF(AND(ISNUMBER(F1254),ISNUMBER(H1254),ISNUMBER(I1254),F1254&gt;0,H1254&gt;=0,I1254&gt;=H1254),"Цена учтена","Уточнить цену/количество"))</x:f>
        <x:v>Цена учтена</x:v>
      </x:c>
      <x:c r="P1254" s="10"/>
      <x:c r="Q1254" s="18" t="str">
        <x:v>Бюджетная оценка автора</x:v>
      </x:c>
      <x:c r="R1254" s="18" t="str"/>
    </x:row>
    <x:row r="1255" ht="44" customHeight="1">
      <x:c r="A1255" s="10" t="str">
        <x:v>B7.3</x:v>
      </x:c>
      <x:c r="B1255" s="10" t="str">
        <x:v>B7</x:v>
      </x:c>
      <x:c r="C1255" s="11" t="str">
        <x:v>Помещение</x:v>
      </x:c>
      <x:c r="D1255" s="11" t="str">
        <x:v>Монтаж и настройка охлаждения</x:v>
      </x:c>
      <x:c r="E1255" s="11" t="str">
        <x:v>Установка наружных блоков, вакуумирование/заправка, настройка 24/7</x:v>
      </x:c>
      <x:c r="F1255" s="14" t="n">
        <x:v>3</x:v>
      </x:c>
      <x:c r="G1255" s="3" t="str">
        <x:v>усл</x:v>
      </x:c>
      <x:c r="H1255" s="15" t="n">
        <x:v>600</x:v>
      </x:c>
      <x:c r="I1255" s="15" t="n">
        <x:v>1800</x:v>
      </x:c>
      <x:c r="J1255" s="16" t="n">
        <x:f>IF(AND(ISNUMBER(F1255),ISNUMBER(H1255)),F1255*H1255,"")</x:f>
        <x:v>1800</x:v>
      </x:c>
      <x:c r="K1255" s="16" t="n">
        <x:f>IF(AND(ISNUMBER(F1255),ISNUMBER(I1255)),F1255*I1255,"")</x:f>
        <x:v>5400</x:v>
      </x:c>
      <x:c r="L1255" s="11" t="str">
        <x:v>Купить</x:v>
      </x:c>
      <x:c r="M1255" s="11" t="str"/>
      <x:c r="N1255" s="11" t="str">
        <x:v>Бюджетная оценка на 03.10.2026. Источник подтверждает характеристики, а не цену.</x:v>
      </x:c>
      <x:c r="O1255" s="11" t="str">
        <x:f>IF(C1255="Опционально","Вне итога",IF(AND(ISNUMBER(F1255),ISNUMBER(H1255),ISNUMBER(I1255),F1255&gt;0,H1255&gt;=0,I1255&gt;=H1255),"Цена учтена","Уточнить цену/количество"))</x:f>
        <x:v>Цена учтена</x:v>
      </x:c>
      <x:c r="P1255" s="10"/>
      <x:c r="Q1255" s="18" t="str">
        <x:v>Бюджетная оценка автора</x:v>
      </x:c>
      <x:c r="R1255" s="18" t="str"/>
    </x:row>
    <x:row r="1256" ht="44" customHeight="1">
      <x:c r="A1256" s="10" t="str">
        <x:v>B7.3</x:v>
      </x:c>
      <x:c r="B1256" s="10" t="str">
        <x:v>B7</x:v>
      </x:c>
      <x:c r="C1256" s="11" t="str">
        <x:v>Помещение</x:v>
      </x:c>
      <x:c r="D1256" s="11" t="str">
        <x:v>Разделение холодного и горячего воздуха</x:v>
      </x:c>
      <x:c r="E1256" s="11" t="str">
        <x:v>Направление потока, панели/изоляция, проект размещения</x:v>
      </x:c>
      <x:c r="F1256" s="14" t="n">
        <x:v>2</x:v>
      </x:c>
      <x:c r="G1256" s="3" t="str">
        <x:v>к-т</x:v>
      </x:c>
      <x:c r="H1256" s="15" t="n">
        <x:v>1200</x:v>
      </x:c>
      <x:c r="I1256" s="15" t="n">
        <x:v>4500</x:v>
      </x:c>
      <x:c r="J1256" s="16" t="n">
        <x:f>IF(AND(ISNUMBER(F1256),ISNUMBER(H1256)),F1256*H1256,"")</x:f>
        <x:v>2400</x:v>
      </x:c>
      <x:c r="K1256" s="16" t="n">
        <x:f>IF(AND(ISNUMBER(F1256),ISNUMBER(I1256)),F1256*I1256,"")</x:f>
        <x:v>9000</x:v>
      </x:c>
      <x:c r="L1256" s="11" t="str">
        <x:v>Купить</x:v>
      </x:c>
      <x:c r="M1256" s="11" t="str">
        <x:v>Не закрывать выходы горячего воздуха. Обслуживание и противопожарные проходы сохранить.</x:v>
      </x:c>
      <x:c r="N1256" s="11" t="str">
        <x:v>Бюджетная оценка на 03.10.2026. Источник подтверждает характеристики, а не цену.</x:v>
      </x:c>
      <x:c r="O1256" s="11" t="str">
        <x:f>IF(C1256="Опционально","Вне итога",IF(AND(ISNUMBER(F1256),ISNUMBER(H1256),ISNUMBER(I1256),F1256&gt;0,H1256&gt;=0,I1256&gt;=H1256),"Цена учтена","Уточнить цену/количество"))</x:f>
        <x:v>Цена учтена</x:v>
      </x:c>
      <x:c r="P1256" s="10"/>
      <x:c r="Q1256" s="18" t="str">
        <x:v>Бюджетная оценка автора</x:v>
      </x:c>
      <x:c r="R1256" s="18" t="str"/>
    </x:row>
    <x:row r="1257" ht="44" customHeight="1">
      <x:c r="A1257" s="10" t="str">
        <x:v>B7.3</x:v>
      </x:c>
      <x:c r="B1257" s="10" t="str">
        <x:v>B7</x:v>
      </x:c>
      <x:c r="C1257" s="11" t="str">
        <x:v>Помещение</x:v>
      </x:c>
      <x:c r="D1257" s="11" t="str">
        <x:v>Вентиляция и уплотнение вводов</x:v>
      </x:c>
      <x:c r="E1257" s="11" t="str">
        <x:v>Регулируемая вентиляция, решётки/фильтры, герметизация проходок</x:v>
      </x:c>
      <x:c r="F1257" s="14" t="n">
        <x:v>1</x:v>
      </x:c>
      <x:c r="G1257" s="3" t="str">
        <x:v>к-т</x:v>
      </x:c>
      <x:c r="H1257" s="15" t="n">
        <x:v>800</x:v>
      </x:c>
      <x:c r="I1257" s="15" t="n">
        <x:v>3500</x:v>
      </x:c>
      <x:c r="J1257" s="16" t="n">
        <x:f>IF(AND(ISNUMBER(F1257),ISNUMBER(H1257)),F1257*H1257,"")</x:f>
        <x:v>800</x:v>
      </x:c>
      <x:c r="K1257" s="16" t="n">
        <x:f>IF(AND(ISNUMBER(F1257),ISNUMBER(I1257)),F1257*I1257,"")</x:f>
        <x:v>3500</x:v>
      </x:c>
      <x:c r="L1257" s="11" t="str">
        <x:v>Купить</x:v>
      </x:c>
      <x:c r="M1257" s="11" t="str">
        <x:v>Кондиционер не обеспечивает приток воздуха сам по себе. Решение согласуется с расчётом охлаждения.</x:v>
      </x:c>
      <x:c r="N1257" s="11" t="str">
        <x:v>Бюджетная оценка на 03.10.2026. Источник подтверждает характеристики, а не цену.</x:v>
      </x:c>
      <x:c r="O1257" s="11" t="str">
        <x:f>IF(C1257="Опционально","Вне итога",IF(AND(ISNUMBER(F1257),ISNUMBER(H1257),ISNUMBER(I1257),F1257&gt;0,H1257&gt;=0,I1257&gt;=H1257),"Цена учтена","Уточнить цену/количество"))</x:f>
        <x:v>Цена учтена</x:v>
      </x:c>
      <x:c r="P1257" s="10"/>
      <x:c r="Q1257" s="18" t="str">
        <x:v>Бюджетная оценка автора</x:v>
      </x:c>
      <x:c r="R1257" s="18" t="str"/>
    </x:row>
    <x:row r="1258" ht="44" customHeight="1">
      <x:c r="A1258" s="10" t="str">
        <x:v>B7.3</x:v>
      </x:c>
      <x:c r="B1258" s="10" t="str">
        <x:v>B7</x:v>
      </x:c>
      <x:c r="C1258" s="11" t="str">
        <x:v>Помещение</x:v>
      </x:c>
      <x:c r="D1258" s="11" t="str">
        <x:v>Пожарная сигнализация</x:v>
      </x:c>
      <x:c r="E1258" s="11" t="str">
        <x:v>Датчик дыма, подключение к существующей системе или автономный комплект</x:v>
      </x:c>
      <x:c r="F1258" s="14" t="n">
        <x:v>1</x:v>
      </x:c>
      <x:c r="G1258" s="3" t="str">
        <x:v>к-т</x:v>
      </x:c>
      <x:c r="H1258" s="15" t="n">
        <x:v>150</x:v>
      </x:c>
      <x:c r="I1258" s="15" t="n">
        <x:v>700</x:v>
      </x:c>
      <x:c r="J1258" s="16" t="n">
        <x:f>IF(AND(ISNUMBER(F1258),ISNUMBER(H1258)),F1258*H1258,"")</x:f>
        <x:v>150</x:v>
      </x:c>
      <x:c r="K1258" s="16" t="n">
        <x:f>IF(AND(ISNUMBER(F1258),ISNUMBER(I1258)),F1258*I1258,"")</x:f>
        <x:v>700</x:v>
      </x:c>
      <x:c r="L1258" s="11" t="str">
        <x:v>Купить</x:v>
      </x:c>
      <x:c r="M1258" s="11" t="str"/>
      <x:c r="N1258" s="11" t="str">
        <x:v>Бюджетная оценка на 03.10.2026. Источник подтверждает характеристики, а не цену.</x:v>
      </x:c>
      <x:c r="O1258" s="11" t="str">
        <x:f>IF(C1258="Опционально","Вне итога",IF(AND(ISNUMBER(F1258),ISNUMBER(H1258),ISNUMBER(I1258),F1258&gt;0,H1258&gt;=0,I1258&gt;=H1258),"Цена учтена","Уточнить цену/количество"))</x:f>
        <x:v>Цена учтена</x:v>
      </x:c>
      <x:c r="P1258" s="10"/>
      <x:c r="Q1258" s="18" t="str">
        <x:v>Бюджетная оценка автора</x:v>
      </x:c>
      <x:c r="R1258" s="18" t="str"/>
    </x:row>
    <x:row r="1259" ht="44" customHeight="1">
      <x:c r="A1259" s="10" t="str">
        <x:v>B7.3</x:v>
      </x:c>
      <x:c r="B1259" s="10" t="str">
        <x:v>B7</x:v>
      </x:c>
      <x:c r="C1259" s="11" t="str">
        <x:v>Помещение</x:v>
      </x:c>
      <x:c r="D1259" s="11" t="str">
        <x:v>Огнетушители и обозначения</x:v>
      </x:c>
      <x:c r="E1259" s="11" t="str">
        <x:v>2 подходящих для электрооборудования огнетушителя, указатели</x:v>
      </x:c>
      <x:c r="F1259" s="14" t="n">
        <x:v>1</x:v>
      </x:c>
      <x:c r="G1259" s="3" t="str">
        <x:v>к-т</x:v>
      </x:c>
      <x:c r="H1259" s="15" t="n">
        <x:v>140</x:v>
      </x:c>
      <x:c r="I1259" s="15" t="n">
        <x:v>400</x:v>
      </x:c>
      <x:c r="J1259" s="16" t="n">
        <x:f>IF(AND(ISNUMBER(F1259),ISNUMBER(H1259)),F1259*H1259,"")</x:f>
        <x:v>140</x:v>
      </x:c>
      <x:c r="K1259" s="16" t="n">
        <x:f>IF(AND(ISNUMBER(F1259),ISNUMBER(I1259)),F1259*I1259,"")</x:f>
        <x:v>400</x:v>
      </x:c>
      <x:c r="L1259" s="11" t="str">
        <x:v>Купить</x:v>
      </x:c>
      <x:c r="M1259" s="11" t="str">
        <x:v>Тип и размещение определяет местный проект помещения.</x:v>
      </x:c>
      <x:c r="N1259" s="11" t="str">
        <x:v>Бюджетная оценка на 03.10.2026. Источник подтверждает характеристики, а не цену.</x:v>
      </x:c>
      <x:c r="O1259" s="11" t="str">
        <x:f>IF(C1259="Опционально","Вне итога",IF(AND(ISNUMBER(F1259),ISNUMBER(H1259),ISNUMBER(I1259),F1259&gt;0,H1259&gt;=0,I1259&gt;=H1259),"Цена учтена","Уточнить цену/количество"))</x:f>
        <x:v>Цена учтена</x:v>
      </x:c>
      <x:c r="P1259" s="10"/>
      <x:c r="Q1259" s="18" t="str">
        <x:v>Бюджетная оценка автора</x:v>
      </x:c>
      <x:c r="R1259" s="18" t="str"/>
    </x:row>
    <x:row r="1260" ht="44" customHeight="1">
      <x:c r="A1260" s="10" t="str">
        <x:v>B7.3</x:v>
      </x:c>
      <x:c r="B1260" s="10" t="str">
        <x:v>B7</x:v>
      </x:c>
      <x:c r="C1260" s="11" t="str">
        <x:v>Помещение</x:v>
      </x:c>
      <x:c r="D1260" s="11" t="str">
        <x:v>Контроль температуры и влажности</x:v>
      </x:c>
      <x:c r="E1260" s="11" t="str">
        <x:v>Сетевой датчик с 2–4 внешними зондами и уведомлением</x:v>
      </x:c>
      <x:c r="F1260" s="14" t="n">
        <x:v>1</x:v>
      </x:c>
      <x:c r="G1260" s="3" t="str">
        <x:v>к-т</x:v>
      </x:c>
      <x:c r="H1260" s="15" t="n">
        <x:v>150</x:v>
      </x:c>
      <x:c r="I1260" s="15" t="n">
        <x:v>600</x:v>
      </x:c>
      <x:c r="J1260" s="16" t="n">
        <x:f>IF(AND(ISNUMBER(F1260),ISNUMBER(H1260)),F1260*H1260,"")</x:f>
        <x:v>150</x:v>
      </x:c>
      <x:c r="K1260" s="16" t="n">
        <x:f>IF(AND(ISNUMBER(F1260),ISNUMBER(I1260)),F1260*I1260,"")</x:f>
        <x:v>600</x:v>
      </x:c>
      <x:c r="L1260" s="11" t="str">
        <x:v>Купить</x:v>
      </x:c>
      <x:c r="M1260" s="11" t="str">
        <x:v>Настроить аварийное завершение работы при перегреве/сбое охлаждения.</x:v>
      </x:c>
      <x:c r="N1260" s="11" t="str">
        <x:v>Бюджетная оценка на 03.10.2026. Источник подтверждает характеристики, а не цену.</x:v>
      </x:c>
      <x:c r="O1260" s="11" t="str">
        <x:f>IF(C1260="Опционально","Вне итога",IF(AND(ISNUMBER(F1260),ISNUMBER(H1260),ISNUMBER(I1260),F1260&gt;0,H1260&gt;=0,I1260&gt;=H1260),"Цена учтена","Уточнить цену/количество"))</x:f>
        <x:v>Цена учтена</x:v>
      </x:c>
      <x:c r="P1260" s="10"/>
      <x:c r="Q1260" s="18" t="str">
        <x:v>Бюджетная оценка автора</x:v>
      </x:c>
      <x:c r="R1260" s="18" t="str"/>
    </x:row>
    <x:row r="1261" ht="44" customHeight="1">
      <x:c r="A1261" s="10" t="str">
        <x:v>B7.3</x:v>
      </x:c>
      <x:c r="B1261" s="10" t="str">
        <x:v>B7</x:v>
      </x:c>
      <x:c r="C1261" s="11" t="str">
        <x:v>Помещение</x:v>
      </x:c>
      <x:c r="D1261" s="11" t="str">
        <x:v>Крепёж и мелкие расходники</x:v>
      </x:c>
      <x:c r="E1261" s="11" t="str">
        <x:v>Наконечники, клеммы, маркировка, стяжки-липучки, вводы, запас кабеля</x:v>
      </x:c>
      <x:c r="F1261" s="14" t="n">
        <x:v>1</x:v>
      </x:c>
      <x:c r="G1261" s="3" t="str">
        <x:v>к-т</x:v>
      </x:c>
      <x:c r="H1261" s="15" t="n">
        <x:v>500</x:v>
      </x:c>
      <x:c r="I1261" s="15" t="n">
        <x:v>1800</x:v>
      </x:c>
      <x:c r="J1261" s="16" t="n">
        <x:f>IF(AND(ISNUMBER(F1261),ISNUMBER(H1261)),F1261*H1261,"")</x:f>
        <x:v>500</x:v>
      </x:c>
      <x:c r="K1261" s="16" t="n">
        <x:f>IF(AND(ISNUMBER(F1261),ISNUMBER(I1261)),F1261*I1261,"")</x:f>
        <x:v>1800</x:v>
      </x:c>
      <x:c r="L1261" s="11" t="str">
        <x:v>Купить</x:v>
      </x:c>
      <x:c r="M1261" s="11" t="str"/>
      <x:c r="N1261" s="11" t="str">
        <x:v>Бюджетная оценка на 03.10.2026. Источник подтверждает характеристики, а не цену.</x:v>
      </x:c>
      <x:c r="O1261" s="11" t="str">
        <x:f>IF(C1261="Опционально","Вне итога",IF(AND(ISNUMBER(F1261),ISNUMBER(H1261),ISNUMBER(I1261),F1261&gt;0,H1261&gt;=0,I1261&gt;=H1261),"Цена учтена","Уточнить цену/количество"))</x:f>
        <x:v>Цена учтена</x:v>
      </x:c>
      <x:c r="P1261" s="10"/>
      <x:c r="Q1261" s="18" t="str">
        <x:v>Бюджетная оценка автора</x:v>
      </x:c>
      <x:c r="R1261" s="18" t="str"/>
    </x:row>
    <x:row r="1262" ht="44" customHeight="1">
      <x:c r="A1262" s="10" t="str">
        <x:v>B7.3</x:v>
      </x:c>
      <x:c r="B1262" s="10" t="str">
        <x:v>B7</x:v>
      </x:c>
      <x:c r="C1262" s="11" t="str">
        <x:v>Помещение</x:v>
      </x:c>
      <x:c r="D1262" s="11" t="str">
        <x:v>Монтаж и измерения электрики</x:v>
      </x:c>
      <x:c r="E1262" s="11" t="str">
        <x:v>Монтаж, проверка защит, заземления и нагрузочный тест</x:v>
      </x:c>
      <x:c r="F1262" s="14" t="n">
        <x:v>1</x:v>
      </x:c>
      <x:c r="G1262" s="3" t="str">
        <x:v>усл</x:v>
      </x:c>
      <x:c r="H1262" s="15" t="n">
        <x:v>2500</x:v>
      </x:c>
      <x:c r="I1262" s="15" t="n">
        <x:v>8000</x:v>
      </x:c>
      <x:c r="J1262" s="16" t="n">
        <x:f>IF(AND(ISNUMBER(F1262),ISNUMBER(H1262)),F1262*H1262,"")</x:f>
        <x:v>2500</x:v>
      </x:c>
      <x:c r="K1262" s="16" t="n">
        <x:f>IF(AND(ISNUMBER(F1262),ISNUMBER(I1262)),F1262*I1262,"")</x:f>
        <x:v>8000</x:v>
      </x:c>
      <x:c r="L1262" s="11" t="str">
        <x:v>Купить</x:v>
      </x:c>
      <x:c r="M1262" s="11" t="str"/>
      <x:c r="N1262" s="11" t="str">
        <x:v>Бюджетная оценка на 03.10.2026. Источник подтверждает характеристики, а не цену.</x:v>
      </x:c>
      <x:c r="O1262" s="11" t="str">
        <x:f>IF(C1262="Опционально","Вне итога",IF(AND(ISNUMBER(F1262),ISNUMBER(H1262),ISNUMBER(I1262),F1262&gt;0,H1262&gt;=0,I1262&gt;=H1262),"Цена учтена","Уточнить цену/количество"))</x:f>
        <x:v>Цена учтена</x:v>
      </x:c>
      <x:c r="P1262" s="10"/>
      <x:c r="Q1262" s="18" t="str">
        <x:v>Бюджетная оценка автора</x:v>
      </x:c>
      <x:c r="R1262" s="18" t="str"/>
    </x:row>
    <x:row r="1263" ht="44" customHeight="1">
      <x:c r="A1263" s="10" t="str">
        <x:v>B7.3</x:v>
      </x:c>
      <x:c r="B1263" s="10" t="str">
        <x:v>B7</x:v>
      </x:c>
      <x:c r="C1263" s="11" t="str">
        <x:v>Помещение</x:v>
      </x:c>
      <x:c r="D1263" s="11" t="str">
        <x:v>Доставка, разгрузка и занос</x:v>
      </x:c>
      <x:c r="E1263" s="11" t="str">
        <x:v>Транспорт, такелаж, страховка перевозки</x:v>
      </x:c>
      <x:c r="F1263" s="14" t="n">
        <x:v>1</x:v>
      </x:c>
      <x:c r="G1263" s="3" t="str">
        <x:v>усл</x:v>
      </x:c>
      <x:c r="H1263" s="15" t="n">
        <x:v>2000</x:v>
      </x:c>
      <x:c r="I1263" s="15" t="n">
        <x:v>10000</x:v>
      </x:c>
      <x:c r="J1263" s="16" t="n">
        <x:f>IF(AND(ISNUMBER(F1263),ISNUMBER(H1263)),F1263*H1263,"")</x:f>
        <x:v>2000</x:v>
      </x:c>
      <x:c r="K1263" s="16" t="n">
        <x:f>IF(AND(ISNUMBER(F1263),ISNUMBER(I1263)),F1263*I1263,"")</x:f>
        <x:v>10000</x:v>
      </x:c>
      <x:c r="L1263" s="11" t="str">
        <x:v>Купить</x:v>
      </x:c>
      <x:c r="M1263" s="11" t="str">
        <x:v>Без импортной пошлины/НДС. Для тяжёлых серверов проверить маршрут заноса заранее.</x:v>
      </x:c>
      <x:c r="N1263" s="11" t="str">
        <x:v>Бюджетная оценка на 03.10.2026. Источник подтверждает характеристики, а не цену.</x:v>
      </x:c>
      <x:c r="O1263" s="11" t="str">
        <x:f>IF(C1263="Опционально","Вне итога",IF(AND(ISNUMBER(F1263),ISNUMBER(H1263),ISNUMBER(I1263),F1263&gt;0,H1263&gt;=0,I1263&gt;=H1263),"Цена учтена","Уточнить цену/количество"))</x:f>
        <x:v>Цена учтена</x:v>
      </x:c>
      <x:c r="P1263" s="10"/>
      <x:c r="Q1263" s="18" t="str">
        <x:v>Бюджетная оценка автора</x:v>
      </x:c>
      <x:c r="R1263" s="18" t="str"/>
    </x:row>
    <x:row r="1264" ht="44" customHeight="1">
      <x:c r="A1264" s="10" t="str">
        <x:v>B7.3</x:v>
      </x:c>
      <x:c r="B1264" s="10" t="str">
        <x:v>B7</x:v>
      </x:c>
      <x:c r="C1264" s="11" t="str">
        <x:v>Опционально</x:v>
      </x:c>
      <x:c r="D1264" s="11" t="str">
        <x:v>Резервная система охлаждения</x:v>
      </x:c>
      <x:c r="E1264" s="11" t="str">
        <x:v>N+1 с автоматическим переключением, расчёт отдельно</x:v>
      </x:c>
      <x:c r="F1264" s="14" t="n">
        <x:v>1</x:v>
      </x:c>
      <x:c r="G1264" s="3" t="str">
        <x:v>к-т</x:v>
      </x:c>
      <x:c r="H1264" s="15"/>
      <x:c r="I1264" s="15"/>
      <x:c r="J1264" s="16" t="str">
        <x:f>IF(AND(ISNUMBER(F1264),ISNUMBER(H1264)),F1264*H1264,"")</x:f>
      </x:c>
      <x:c r="K1264" s="16" t="str">
        <x:f>IF(AND(ISNUMBER(F1264),ISNUMBER(I1264)),F1264*I1264,"")</x:f>
      </x:c>
      <x:c r="L1264" s="11" t="str">
        <x:v>По проекту</x:v>
      </x:c>
      <x:c r="M1264" s="11" t="str">
        <x:v>Нужна для непрерывной работы при отказе охлаждения. В базовом бюджете система останавливается безопасно.</x:v>
      </x:c>
      <x:c r="N1264" s="11" t="str">
        <x:v>Без цены. Требуется отдельное предложение.</x:v>
      </x:c>
      <x:c r="O1264" s="11" t="str">
        <x:f>IF(C1264="Опционально","Вне итога",IF(AND(ISNUMBER(F1264),ISNUMBER(H1264),ISNUMBER(I1264),F1264&gt;0,H1264&gt;=0,I1264&gt;=H1264),"Цена учтена","Уточнить цену/количество"))</x:f>
        <x:v>Вне итога</x:v>
      </x:c>
      <x:c r="P1264" s="10"/>
      <x:c r="Q1264" s="18" t="str">
        <x:v>Бюджетная оценка автора</x:v>
      </x:c>
      <x:c r="R1264" s="18" t="str"/>
    </x:row>
    <x:row r="1265" ht="44" customHeight="1">
      <x:c r="A1265" s="10" t="str">
        <x:v>B7.3</x:v>
      </x:c>
      <x:c r="B1265" s="10" t="str">
        <x:v>B7</x:v>
      </x:c>
      <x:c r="C1265" s="11" t="str">
        <x:v>Опционально</x:v>
      </x:c>
      <x:c r="D1265" s="11" t="str">
        <x:v>Генератор и переключение ввода</x:v>
      </x:c>
      <x:c r="E1265" s="11" t="str">
        <x:v>Для длительных отключений, размер по проекту</x:v>
      </x:c>
      <x:c r="F1265" s="14" t="n">
        <x:v>1</x:v>
      </x:c>
      <x:c r="G1265" s="3" t="str">
        <x:v>к-т</x:v>
      </x:c>
      <x:c r="H1265" s="15"/>
      <x:c r="I1265" s="15"/>
      <x:c r="J1265" s="16" t="str">
        <x:f>IF(AND(ISNUMBER(F1265),ISNUMBER(H1265)),F1265*H1265,"")</x:f>
      </x:c>
      <x:c r="K1265" s="16" t="str">
        <x:f>IF(AND(ISNUMBER(F1265),ISNUMBER(I1265)),F1265*I1265,"")</x:f>
      </x:c>
      <x:c r="L1265" s="11" t="str">
        <x:v>По проекту</x:v>
      </x:c>
      <x:c r="M1265" s="11" t="str">
        <x:v>Не включён в базовую сумму. ИБП рассчитан на короткую автономность и завершение работы.</x:v>
      </x:c>
      <x:c r="N1265" s="11" t="str">
        <x:v>Без цены. Требуется отдельное предложение.</x:v>
      </x:c>
      <x:c r="O1265" s="11" t="str">
        <x:f>IF(C1265="Опционально","Вне итога",IF(AND(ISNUMBER(F1265),ISNUMBER(H1265),ISNUMBER(I1265),F1265&gt;0,H1265&gt;=0,I1265&gt;=H1265),"Цена учтена","Уточнить цену/количество"))</x:f>
        <x:v>Вне итога</x:v>
      </x:c>
      <x:c r="P1265" s="10"/>
      <x:c r="Q1265" s="18" t="str">
        <x:v>Бюджетная оценка автора</x:v>
      </x:c>
      <x:c r="R1265" s="18" t="str"/>
    </x:row>
    <x:row r="1266" ht="61" customHeight="1">
      <x:c r="A1266" s="10" t="str">
        <x:v>B7.3</x:v>
      </x:c>
      <x:c r="B1266" s="10" t="str">
        <x:v>B7</x:v>
      </x:c>
      <x:c r="C1266" s="11" t="str">
        <x:v>Запуск</x:v>
      </x:c>
      <x:c r="D1266" s="11" t="str">
        <x:v>Системное ПО</x:v>
      </x:c>
      <x:c r="E1266" s="11" t="str">
        <x:v>Ubuntu, NVIDIA драйверы, CUDA, NCCL, SGLang/vLLM</x:v>
      </x:c>
      <x:c r="F1266" s="14" t="n">
        <x:v>1</x:v>
      </x:c>
      <x:c r="G1266" s="3" t="str">
        <x:v>к-т</x:v>
      </x:c>
      <x:c r="H1266" s="15" t="n">
        <x:v>0</x:v>
      </x:c>
      <x:c r="I1266" s="15" t="n">
        <x:v>0</x:v>
      </x:c>
      <x:c r="J1266" s="16" t="n">
        <x:f>IF(AND(ISNUMBER(F1266),ISNUMBER(H1266)),F1266*H1266,"")</x:f>
        <x:v>0</x:v>
      </x:c>
      <x:c r="K1266" s="16" t="n">
        <x:f>IF(AND(ISNUMBER(F1266),ISNUMBER(I1266)),F1266*I1266,"")</x:f>
        <x:v>0</x:v>
      </x:c>
      <x:c r="L1266" s="11" t="str">
        <x:v>Без оплаты лицензии</x:v>
      </x:c>
      <x:c r="M1266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1266" s="11" t="str">
        <x:v>Бюджетная оценка на 03.10.2026. Источник подтверждает характеристики, а не цену.</x:v>
      </x:c>
      <x:c r="O1266" s="11" t="str">
        <x:f>IF(C1266="Опционально","Вне итога",IF(AND(ISNUMBER(F1266),ISNUMBER(H1266),ISNUMBER(I1266),F1266&gt;0,H1266&gt;=0,I1266&gt;=H1266),"Цена учтена","Уточнить цену/количество"))</x:f>
        <x:v>Цена учтена</x:v>
      </x:c>
      <x:c r="P1266" s="10"/>
      <x:c r="Q1266" s="18" t="str">
        <x:v>Moonshot: Kimi K3, модель</x:v>
      </x:c>
      <x:c r="R1266" s="18" t="str">
        <x:v>https://huggingface.co/moonshotai/Kimi-K3</x:v>
      </x:c>
    </x:row>
    <x:row r="1267" ht="44" customHeight="1">
      <x:c r="A1267" s="10" t="str">
        <x:v>B7.3</x:v>
      </x:c>
      <x:c r="B1267" s="10" t="str">
        <x:v>B7</x:v>
      </x:c>
      <x:c r="C1267" s="11" t="str">
        <x:v>Запуск</x:v>
      </x:c>
      <x:c r="D1267" s="11" t="str">
        <x:v>Установка и настройка оборудования</x:v>
      </x:c>
      <x:c r="E1267" s="11" t="str">
        <x:v>Обновление firmware, ОС, драйверов, сеть, диски и мониторинг</x:v>
      </x:c>
      <x:c r="F1267" s="14" t="n">
        <x:v>1</x:v>
      </x:c>
      <x:c r="G1267" s="3" t="str">
        <x:v>усл</x:v>
      </x:c>
      <x:c r="H1267" s="15" t="n">
        <x:v>3000</x:v>
      </x:c>
      <x:c r="I1267" s="15" t="n">
        <x:v>12000</x:v>
      </x:c>
      <x:c r="J1267" s="16" t="n">
        <x:f>IF(AND(ISNUMBER(F1267),ISNUMBER(H1267)),F1267*H1267,"")</x:f>
        <x:v>3000</x:v>
      </x:c>
      <x:c r="K1267" s="16" t="n">
        <x:f>IF(AND(ISNUMBER(F1267),ISNUMBER(I1267)),F1267*I1267,"")</x:f>
        <x:v>12000</x:v>
      </x:c>
      <x:c r="L1267" s="11" t="str">
        <x:v>Купить</x:v>
      </x:c>
      <x:c r="M1267" s="11" t="str">
        <x:v>Фиксированная работа при покупке, без помесячного обслуживания.</x:v>
      </x:c>
      <x:c r="N1267" s="11" t="str">
        <x:v>Бюджетная оценка на 03.10.2026. Источник подтверждает характеристики, а не цену.</x:v>
      </x:c>
      <x:c r="O1267" s="11" t="str">
        <x:f>IF(C1267="Опционально","Вне итога",IF(AND(ISNUMBER(F1267),ISNUMBER(H1267),ISNUMBER(I1267),F1267&gt;0,H1267&gt;=0,I1267&gt;=H1267),"Цена учтена","Уточнить цену/количество"))</x:f>
        <x:v>Цена учтена</x:v>
      </x:c>
      <x:c r="P1267" s="10"/>
      <x:c r="Q1267" s="18" t="str">
        <x:v>Бюджетная оценка автора</x:v>
      </x:c>
      <x:c r="R1267" s="18" t="str"/>
    </x:row>
    <x:row r="1268" ht="44" customHeight="1">
      <x:c r="A1268" s="10" t="str">
        <x:v>B7.3</x:v>
      </x:c>
      <x:c r="B1268" s="10" t="str">
        <x:v>B7</x:v>
      </x:c>
      <x:c r="C1268" s="11" t="str">
        <x:v>Запуск</x:v>
      </x:c>
      <x:c r="D1268" s="11" t="str">
        <x:v>Загрузка и проверка модели</x:v>
      </x:c>
      <x:c r="E1268" s="11" t="str">
        <x:v>Загрузка на локальные SSD, проверка файлов, подбор контекста, нагрузочный тест</x:v>
      </x:c>
      <x:c r="F1268" s="14" t="n">
        <x:v>1</x:v>
      </x:c>
      <x:c r="G1268" s="3" t="str">
        <x:v>усл</x:v>
      </x:c>
      <x:c r="H1268" s="15" t="n">
        <x:v>3000</x:v>
      </x:c>
      <x:c r="I1268" s="15" t="n">
        <x:v>12000</x:v>
      </x:c>
      <x:c r="J1268" s="16" t="n">
        <x:f>IF(AND(ISNUMBER(F1268),ISNUMBER(H1268)),F1268*H1268,"")</x:f>
        <x:v>3000</x:v>
      </x:c>
      <x:c r="K1268" s="16" t="n">
        <x:f>IF(AND(ISNUMBER(F1268),ISNUMBER(I1268)),F1268*I1268,"")</x:f>
        <x:v>12000</x:v>
      </x:c>
      <x:c r="L1268" s="11" t="str">
        <x:v>Купить</x:v>
      </x:c>
      <x:c r="M1268" s="11" t="str">
        <x:v>Проверить память, время первого ответа, токены/с, качество и восстановление после перезагрузки.</x:v>
      </x:c>
      <x:c r="N1268" s="11" t="str">
        <x:v>Бюджетная оценка на 03.10.2026. Источник подтверждает характеристики, а не цену.</x:v>
      </x:c>
      <x:c r="O1268" s="11" t="str">
        <x:f>IF(C1268="Опционально","Вне итога",IF(AND(ISNUMBER(F1268),ISNUMBER(H1268),ISNUMBER(I1268),F1268&gt;0,H1268&gt;=0,I1268&gt;=H1268),"Цена учтена","Уточнить цену/количество"))</x:f>
        <x:v>Цена учтена</x:v>
      </x:c>
      <x:c r="P1268" s="10"/>
      <x:c r="Q1268" s="18" t="str">
        <x:v>Бюджетная оценка автора</x:v>
      </x:c>
      <x:c r="R1268" s="18" t="str"/>
    </x:row>
    <x:row r="1269" ht="44" customHeight="1">
      <x:c r="A1269" s="10" t="str">
        <x:v>B7.3</x:v>
      </x:c>
      <x:c r="B1269" s="10" t="str">
        <x:v>B7</x:v>
      </x:c>
      <x:c r="C1269" s="11" t="str">
        <x:v>Запуск</x:v>
      </x:c>
      <x:c r="D1269" s="11" t="str">
        <x:v>Резервное копирование и документация</x:v>
      </x:c>
      <x:c r="E1269" s="11" t="str">
        <x:v>Настроить копии, аварийное завершение и восстановление. Передать инструкцию</x:v>
      </x:c>
      <x:c r="F1269" s="14" t="n">
        <x:v>1</x:v>
      </x:c>
      <x:c r="G1269" s="3" t="str">
        <x:v>усл</x:v>
      </x:c>
      <x:c r="H1269" s="15" t="n">
        <x:v>1500</x:v>
      </x:c>
      <x:c r="I1269" s="15" t="n">
        <x:v>6000</x:v>
      </x:c>
      <x:c r="J1269" s="16" t="n">
        <x:f>IF(AND(ISNUMBER(F1269),ISNUMBER(H1269)),F1269*H1269,"")</x:f>
        <x:v>1500</x:v>
      </x:c>
      <x:c r="K1269" s="16" t="n">
        <x:f>IF(AND(ISNUMBER(F1269),ISNUMBER(I1269)),F1269*I1269,"")</x:f>
        <x:v>6000</x:v>
      </x:c>
      <x:c r="L1269" s="11" t="str">
        <x:v>Купить</x:v>
      </x:c>
      <x:c r="M1269" s="11" t="str"/>
      <x:c r="N1269" s="11" t="str">
        <x:v>Бюджетная оценка на 03.10.2026. Источник подтверждает характеристики, а не цену.</x:v>
      </x:c>
      <x:c r="O1269" s="11" t="str">
        <x:f>IF(C1269="Опционально","Вне итога",IF(AND(ISNUMBER(F1269),ISNUMBER(H1269),ISNUMBER(I1269),F1269&gt;0,H1269&gt;=0,I1269&gt;=H1269),"Цена учтена","Уточнить цену/количество"))</x:f>
        <x:v>Цена учтена</x:v>
      </x:c>
      <x:c r="P1269" s="10"/>
      <x:c r="Q1269" s="18" t="str">
        <x:v>Бюджетная оценка автора</x:v>
      </x:c>
      <x:c r="R1269" s="18" t="str"/>
    </x:row>
    <x:row r="1270" ht="44" customHeight="1">
      <x:c r="A1270" s="10" t="str">
        <x:v>B7.3</x:v>
      </x:c>
      <x:c r="B1270" s="10" t="str">
        <x:v>B7</x:v>
      </x:c>
      <x:c r="C1270" s="11" t="str">
        <x:v>Запуск</x:v>
      </x:c>
      <x:c r="D1270" s="11" t="str">
        <x:v>Резерв на адаптацию программы запуска</x:v>
      </x:c>
      <x:c r="E1270" s="11" t="str">
        <x:v>Прототип распределения модели, совместимость kernels/обмена</x:v>
      </x:c>
      <x:c r="F1270" s="14" t="n">
        <x:v>1</x:v>
      </x:c>
      <x:c r="G1270" s="3" t="str">
        <x:v>резерв</x:v>
      </x:c>
      <x:c r="H1270" s="15" t="n">
        <x:v>15000</x:v>
      </x:c>
      <x:c r="I1270" s="15" t="n">
        <x:v>100000</x:v>
      </x:c>
      <x:c r="J1270" s="16" t="n">
        <x:f>IF(AND(ISNUMBER(F1270),ISNUMBER(H1270)),F1270*H1270,"")</x:f>
        <x:v>15000</x:v>
      </x:c>
      <x:c r="K1270" s="16" t="n">
        <x:f>IF(AND(ISNUMBER(F1270),ISNUMBER(I1270)),F1270*I1270,"")</x:f>
        <x:v>100000</x:v>
      </x:c>
      <x:c r="L1270" s="11" t="str">
        <x:v>Резерв</x:v>
      </x:c>
      <x:c r="M1270" s="11" t="str">
        <x:v>Плановая сумма для эксперимента. Успешный запуск K3 не гарантирован. Срок и полный бюджет разработки после прототипа.</x:v>
      </x:c>
      <x:c r="N1270" s="11" t="str">
        <x:v>Бюджетная оценка на 03.10.2026. Источник подтверждает характеристики, а не цену.</x:v>
      </x:c>
      <x:c r="O1270" s="11" t="str">
        <x:f>IF(C1270="Опционально","Вне итога",IF(AND(ISNUMBER(F1270),ISNUMBER(H1270),ISNUMBER(I1270),F1270&gt;0,H1270&gt;=0,I1270&gt;=H1270),"Цена учтена","Уточнить цену/количество"))</x:f>
        <x:v>Цена учтена</x:v>
      </x:c>
      <x:c r="P1270" s="10"/>
      <x:c r="Q1270" s="18" t="str">
        <x:v>Бюджетная оценка автора</x:v>
      </x:c>
      <x:c r="R1270" s="18" t="str"/>
    </x:row>
    <x:row r="1271" ht="44" customHeight="1">
      <x:c r="A1271" s="10" t="str">
        <x:v>B8.1</x:v>
      </x:c>
      <x:c r="B1271" s="10" t="str">
        <x:v>B8</x:v>
      </x:c>
      <x:c r="C1271" s="11" t="str">
        <x:v>Оборудование</x:v>
      </x:c>
      <x:c r="D1271" s="11" t="str">
        <x:v>OEM основа четырёхкарточного узла</x:v>
      </x:c>
      <x:c r="E1271" s="11" t="str">
        <x:v>2 CPU/Threadripper Pro по OEM, 256GB ECC RAM, 2×1.92TB boot, 2×7.68TB data, без GPU</x:v>
      </x:c>
      <x:c r="F1271" s="14" t="n">
        <x:v>14</x:v>
      </x:c>
      <x:c r="G1271" s="3" t="str">
        <x:v>к-т</x:v>
      </x:c>
      <x:c r="H1271" s="15" t="n">
        <x:v>16000</x:v>
      </x:c>
      <x:c r="I1271" s="15" t="n">
        <x:v>30000</x:v>
      </x:c>
      <x:c r="J1271" s="16" t="n">
        <x:f>IF(AND(ISNUMBER(F1271),ISNUMBER(H1271)),F1271*H1271,"")</x:f>
        <x:v>224000</x:v>
      </x:c>
      <x:c r="K1271" s="16" t="n">
        <x:f>IF(AND(ISNUMBER(F1271),ISNUMBER(I1271)),F1271*I1271,"")</x:f>
        <x:v>420000</x:v>
      </x:c>
      <x:c r="L1271" s="11" t="str">
        <x:v>Резерв</x:v>
      </x:c>
      <x:c r="M1271" s="11" t="str">
        <x:v>Цена собранного узла без GPU. Требуются PCIe-линии, QVL GPU↔GPU, корпус и кулеры под фактическую ширину карт.</x:v>
      </x:c>
      <x:c r="N1271" s="11" t="str">
        <x:v>Бюджетная оценка на 03.10.2026. Источник подтверждает характеристики, а не цену.</x:v>
      </x:c>
      <x:c r="O1271" s="11" t="str">
        <x:f>IF(C1271="Опционально","Вне итога",IF(AND(ISNUMBER(F1271),ISNUMBER(H1271),ISNUMBER(I1271),F1271&gt;0,H1271&gt;=0,I1271&gt;=H1271),"Цена учтена","Уточнить цену/количество"))</x:f>
        <x:v>Цена учтена</x:v>
      </x:c>
      <x:c r="P1271" s="10"/>
      <x:c r="Q1271" s="18" t="str">
        <x:v>Бюджетная оценка автора</x:v>
      </x:c>
      <x:c r="R1271" s="18" t="str"/>
    </x:row>
    <x:row r="1272" ht="44" customHeight="1">
      <x:c r="A1272" s="10" t="str">
        <x:v>B8.1</x:v>
      </x:c>
      <x:c r="B1272" s="10" t="str">
        <x:v>B8</x:v>
      </x:c>
      <x:c r="C1272" s="11" t="str">
        <x:v>Оборудование</x:v>
      </x:c>
      <x:c r="D1272" s="11" t="str">
        <x:v>GPU</x:v>
      </x:c>
      <x:c r="E1272" s="11" t="str">
        <x:v>RTX 5090, 32GB, 4 карты на узел</x:v>
      </x:c>
      <x:c r="F1272" s="14" t="n">
        <x:v>56</x:v>
      </x:c>
      <x:c r="G1272" s="3" t="str">
        <x:v>шт</x:v>
      </x:c>
      <x:c r="H1272" s="15" t="n">
        <x:v>2500</x:v>
      </x:c>
      <x:c r="I1272" s="15" t="n">
        <x:v>5000</x:v>
      </x:c>
      <x:c r="J1272" s="16" t="n">
        <x:f>IF(AND(ISNUMBER(F1272),ISNUMBER(H1272)),F1272*H1272,"")</x:f>
        <x:v>140000</x:v>
      </x:c>
      <x:c r="K1272" s="16" t="n">
        <x:f>IF(AND(ISNUMBER(F1272),ISNUMBER(I1272)),F1272*I1272,"")</x:f>
        <x:v>280000</x:v>
      </x:c>
      <x:c r="L1272" s="11" t="str">
        <x:v>Купить</x:v>
      </x:c>
      <x:c r="M1272" s="11" t="str"/>
      <x:c r="N1272" s="11" t="str">
        <x:v>Бюджетная оценка на 03.10.2026. Источник подтверждает характеристики, а не цену.</x:v>
      </x:c>
      <x:c r="O1272" s="11" t="str">
        <x:f>IF(C1272="Опционально","Вне итога",IF(AND(ISNUMBER(F1272),ISNUMBER(H1272),ISNUMBER(I1272),F1272&gt;0,H1272&gt;=0,I1272&gt;=H1272),"Цена учтена","Уточнить цену/количество"))</x:f>
        <x:v>Цена учтена</x:v>
      </x:c>
      <x:c r="P1272" s="10"/>
      <x:c r="Q1272" s="18" t="str">
        <x:v>NVIDIA: RTX 5090</x:v>
      </x:c>
      <x:c r="R1272" s="18" t="str">
        <x:v>https://www.nvidia.com/en-eu/geforce/graphics-cards/50-series/rtx-5090/</x:v>
      </x:c>
    </x:row>
    <x:row r="1273" ht="61" customHeight="1">
      <x:c r="A1273" s="10" t="str">
        <x:v>B8.1</x:v>
      </x:c>
      <x:c r="B1273" s="10" t="str">
        <x:v>B8</x:v>
      </x:c>
      <x:c r="C1273" s="11" t="str">
        <x:v>Оборудование</x:v>
      </x:c>
      <x:c r="D1273" s="11" t="str">
        <x:v>CPU и материнская плата</x:v>
      </x:c>
      <x:c r="E1273" s="11" t="str">
        <x:v>Полный комплект платформы с минимум 4 слотов GPU и 2 RDMA NIC</x:v>
      </x:c>
      <x:c r="F1273" s="14" t="n">
        <x:v>14</x:v>
      </x:c>
      <x:c r="G1273" s="3" t="str">
        <x:v>к-т</x:v>
      </x:c>
      <x:c r="H1273" s="21" t="n">
        <x:v>0</x:v>
      </x:c>
      <x:c r="I1273" s="21" t="n">
        <x:v>0</x:v>
      </x:c>
      <x:c r="J1273" s="16" t="n">
        <x:f>IF(AND(ISNUMBER(F1273),ISNUMBER(H1273)),F1273*H1273,"")</x:f>
        <x:v>0</x:v>
      </x:c>
      <x:c r="K1273" s="16" t="n">
        <x:f>IF(AND(ISNUMBER(F1273),ISNUMBER(I1273)),F1273*I1273,"")</x:f>
        <x:v>0</x:v>
      </x:c>
      <x:c r="L1273" s="11" t="str">
        <x:v>В комплекте</x:v>
      </x:c>
      <x:c r="M1273" s="11" t="str">
        <x:v>Точный состав корпуса и системы питания раскрывает интегратор. Бытовой корпус с четырьмя толстыми RTX 5090 не является готовой платформой.</x:v>
      </x:c>
      <x:c r="N1273" s="11" t="str">
        <x:v>Включено в цену основного комплекта. Доплата $0.</x:v>
      </x:c>
      <x:c r="O1273" s="11" t="str">
        <x:f>IF(C1273="Опционально","Вне итога",IF(AND(ISNUMBER(F1273),ISNUMBER(H1273),ISNUMBER(I1273),F1273&gt;0,H1273&gt;=0,I1273&gt;=H1273),"Цена учтена","Уточнить цену/количество"))</x:f>
        <x:v>Цена учтена</x:v>
      </x:c>
      <x:c r="P1273" s="10"/>
      <x:c r="Q1273" s="18" t="str">
        <x:v>NVIDIA: RTX 5090</x:v>
      </x:c>
      <x:c r="R1273" s="18" t="str">
        <x:v>https://www.nvidia.com/en-eu/geforce/graphics-cards/50-series/rtx-5090/</x:v>
      </x:c>
    </x:row>
    <x:row r="1274" ht="61" customHeight="1">
      <x:c r="A1274" s="10" t="str">
        <x:v>B8.1</x:v>
      </x:c>
      <x:c r="B1274" s="10" t="str">
        <x:v>B8</x:v>
      </x:c>
      <x:c r="C1274" s="11" t="str">
        <x:v>Оборудование</x:v>
      </x:c>
      <x:c r="D1274" s="11" t="str">
        <x:v>RAM</x:v>
      </x:c>
      <x:c r="E1274" s="11" t="str">
        <x:v>256GB ECC RAM на узел. Заполнить каналы выбранной платформы</x:v>
      </x:c>
      <x:c r="F1274" s="14" t="n">
        <x:v>14</x:v>
      </x:c>
      <x:c r="G1274" s="3" t="str">
        <x:v>к-т</x:v>
      </x:c>
      <x:c r="H1274" s="21" t="n">
        <x:v>0</x:v>
      </x:c>
      <x:c r="I1274" s="21" t="n">
        <x:v>0</x:v>
      </x:c>
      <x:c r="J1274" s="16" t="n">
        <x:f>IF(AND(ISNUMBER(F1274),ISNUMBER(H1274)),F1274*H1274,"")</x:f>
        <x:v>0</x:v>
      </x:c>
      <x:c r="K1274" s="16" t="n">
        <x:f>IF(AND(ISNUMBER(F1274),ISNUMBER(I1274)),F1274*I1274,"")</x:f>
        <x:v>0</x:v>
      </x:c>
      <x:c r="L1274" s="11" t="str">
        <x:v>В комплекте</x:v>
      </x:c>
      <x:c r="M1274" s="11" t="str">
        <x:v>Точный состав корпуса и системы питания раскрывает интегратор. Бытовой корпус с четырьмя толстыми RTX 5090 не является готовой платформой.</x:v>
      </x:c>
      <x:c r="N1274" s="11" t="str">
        <x:v>Включено в цену основного комплекта. Доплата $0.</x:v>
      </x:c>
      <x:c r="O1274" s="11" t="str">
        <x:f>IF(C1274="Опционально","Вне итога",IF(AND(ISNUMBER(F1274),ISNUMBER(H1274),ISNUMBER(I1274),F1274&gt;0,H1274&gt;=0,I1274&gt;=H1274),"Цена учтена","Уточнить цену/количество"))</x:f>
        <x:v>Цена учтена</x:v>
      </x:c>
      <x:c r="P1274" s="10"/>
      <x:c r="Q1274" s="18" t="str">
        <x:v>NVIDIA: RTX 5090</x:v>
      </x:c>
      <x:c r="R1274" s="18" t="str">
        <x:v>https://www.nvidia.com/en-eu/geforce/graphics-cards/50-series/rtx-5090/</x:v>
      </x:c>
    </x:row>
    <x:row r="1275" ht="61" customHeight="1">
      <x:c r="A1275" s="10" t="str">
        <x:v>B8.1</x:v>
      </x:c>
      <x:c r="B1275" s="10" t="str">
        <x:v>B8</x:v>
      </x:c>
      <x:c r="C1275" s="11" t="str">
        <x:v>Оборудование</x:v>
      </x:c>
      <x:c r="D1275" s="11" t="str">
        <x:v>SSD</x:v>
      </x:c>
      <x:c r="E1275" s="11" t="str">
        <x:v>2×1.92TB boot и 2×7.68TB data на узел</x:v>
      </x:c>
      <x:c r="F1275" s="14" t="n">
        <x:v>14</x:v>
      </x:c>
      <x:c r="G1275" s="3" t="str">
        <x:v>к-т</x:v>
      </x:c>
      <x:c r="H1275" s="21" t="n">
        <x:v>0</x:v>
      </x:c>
      <x:c r="I1275" s="21" t="n">
        <x:v>0</x:v>
      </x:c>
      <x:c r="J1275" s="16" t="n">
        <x:f>IF(AND(ISNUMBER(F1275),ISNUMBER(H1275)),F1275*H1275,"")</x:f>
        <x:v>0</x:v>
      </x:c>
      <x:c r="K1275" s="16" t="n">
        <x:f>IF(AND(ISNUMBER(F1275),ISNUMBER(I1275)),F1275*I1275,"")</x:f>
        <x:v>0</x:v>
      </x:c>
      <x:c r="L1275" s="11" t="str">
        <x:v>В комплекте</x:v>
      </x:c>
      <x:c r="M1275" s="11" t="str">
        <x:v>Точный состав корпуса и системы питания раскрывает интегратор. Бытовой корпус с четырьмя толстыми RTX 5090 не является готовой платформой.</x:v>
      </x:c>
      <x:c r="N1275" s="11" t="str">
        <x:v>Включено в цену основного комплекта. Доплата $0.</x:v>
      </x:c>
      <x:c r="O1275" s="11" t="str">
        <x:f>IF(C1275="Опционально","Вне итога",IF(AND(ISNUMBER(F1275),ISNUMBER(H1275),ISNUMBER(I1275),F1275&gt;0,H1275&gt;=0,I1275&gt;=H1275),"Цена учтена","Уточнить цену/количество"))</x:f>
        <x:v>Цена учтена</x:v>
      </x:c>
      <x:c r="P1275" s="10"/>
      <x:c r="Q1275" s="18" t="str">
        <x:v>NVIDIA: RTX 5090</x:v>
      </x:c>
      <x:c r="R1275" s="18" t="str">
        <x:v>https://www.nvidia.com/en-eu/geforce/graphics-cards/50-series/rtx-5090/</x:v>
      </x:c>
    </x:row>
    <x:row r="1276" ht="61" customHeight="1">
      <x:c r="A1276" s="10" t="str">
        <x:v>B8.1</x:v>
      </x:c>
      <x:c r="B1276" s="10" t="str">
        <x:v>B8</x:v>
      </x:c>
      <x:c r="C1276" s="11" t="str">
        <x:v>Оборудование</x:v>
      </x:c>
      <x:c r="D1276" s="11" t="str">
        <x:v>Корпус и охлаждение</x:v>
      </x:c>
      <x:c r="E1276" s="11" t="str">
        <x:v>4 карты реальной толщины, работа под длительной нагрузкой</x:v>
      </x:c>
      <x:c r="F1276" s="14" t="n">
        <x:v>14</x:v>
      </x:c>
      <x:c r="G1276" s="3" t="str">
        <x:v>к-т</x:v>
      </x:c>
      <x:c r="H1276" s="21" t="n">
        <x:v>0</x:v>
      </x:c>
      <x:c r="I1276" s="21" t="n">
        <x:v>0</x:v>
      </x:c>
      <x:c r="J1276" s="16" t="n">
        <x:f>IF(AND(ISNUMBER(F1276),ISNUMBER(H1276)),F1276*H1276,"")</x:f>
        <x:v>0</x:v>
      </x:c>
      <x:c r="K1276" s="16" t="n">
        <x:f>IF(AND(ISNUMBER(F1276),ISNUMBER(I1276)),F1276*I1276,"")</x:f>
        <x:v>0</x:v>
      </x:c>
      <x:c r="L1276" s="11" t="str">
        <x:v>В комплекте</x:v>
      </x:c>
      <x:c r="M1276" s="11" t="str">
        <x:v>Точный состав корпуса и системы питания раскрывает интегратор. Бытовой корпус с четырьмя толстыми RTX 5090 не является готовой платформой.</x:v>
      </x:c>
      <x:c r="N1276" s="11" t="str">
        <x:v>Включено в цену основного комплекта. Доплата $0.</x:v>
      </x:c>
      <x:c r="O1276" s="11" t="str">
        <x:f>IF(C1276="Опционально","Вне итога",IF(AND(ISNUMBER(F1276),ISNUMBER(H1276),ISNUMBER(I1276),F1276&gt;0,H1276&gt;=0,I1276&gt;=H1276),"Цена учтена","Уточнить цену/количество"))</x:f>
        <x:v>Цена учтена</x:v>
      </x:c>
      <x:c r="P1276" s="10"/>
      <x:c r="Q1276" s="18" t="str">
        <x:v>NVIDIA: RTX 5090</x:v>
      </x:c>
      <x:c r="R1276" s="18" t="str">
        <x:v>https://www.nvidia.com/en-eu/geforce/graphics-cards/50-series/rtx-5090/</x:v>
      </x:c>
    </x:row>
    <x:row r="1277" ht="61" customHeight="1">
      <x:c r="A1277" s="10" t="str">
        <x:v>B8.1</x:v>
      </x:c>
      <x:c r="B1277" s="10" t="str">
        <x:v>B8</x:v>
      </x:c>
      <x:c r="C1277" s="11" t="str">
        <x:v>Оборудование</x:v>
      </x:c>
      <x:c r="D1277" s="11" t="str">
        <x:v>PSU и шнуры</x:v>
      </x:c>
      <x:c r="E1277" s="11" t="str">
        <x:v>RTX 5090: ≥4kW на узел с OEM распределением. R9700: ≥2.5kW на узел</x:v>
      </x:c>
      <x:c r="F1277" s="14" t="n">
        <x:v>14</x:v>
      </x:c>
      <x:c r="G1277" s="3" t="str">
        <x:v>к-т</x:v>
      </x:c>
      <x:c r="H1277" s="21" t="n">
        <x:v>0</x:v>
      </x:c>
      <x:c r="I1277" s="21" t="n">
        <x:v>0</x:v>
      </x:c>
      <x:c r="J1277" s="16" t="n">
        <x:f>IF(AND(ISNUMBER(F1277),ISNUMBER(H1277)),F1277*H1277,"")</x:f>
        <x:v>0</x:v>
      </x:c>
      <x:c r="K1277" s="16" t="n">
        <x:f>IF(AND(ISNUMBER(F1277),ISNUMBER(I1277)),F1277*I1277,"")</x:f>
        <x:v>0</x:v>
      </x:c>
      <x:c r="L1277" s="11" t="str">
        <x:v>В комплекте</x:v>
      </x:c>
      <x:c r="M1277" s="11" t="str">
        <x:v>Точный состав корпуса и системы питания раскрывает интегратор. Бытовой корпус с четырьмя толстыми RTX 5090 не является готовой платформой.</x:v>
      </x:c>
      <x:c r="N1277" s="11" t="str">
        <x:v>Включено в цену основного комплекта. Доплата $0.</x:v>
      </x:c>
      <x:c r="O1277" s="11" t="str">
        <x:f>IF(C1277="Опционально","Вне итога",IF(AND(ISNUMBER(F1277),ISNUMBER(H1277),ISNUMBER(I1277),F1277&gt;0,H1277&gt;=0,I1277&gt;=H1277),"Цена учтена","Уточнить цену/количество"))</x:f>
        <x:v>Цена учтена</x:v>
      </x:c>
      <x:c r="P1277" s="10"/>
      <x:c r="Q1277" s="18" t="str">
        <x:v>NVIDIA: RTX 5090</x:v>
      </x:c>
      <x:c r="R1277" s="18" t="str">
        <x:v>https://www.nvidia.com/en-eu/geforce/graphics-cards/50-series/rtx-5090/</x:v>
      </x:c>
    </x:row>
    <x:row r="1278" ht="44" customHeight="1">
      <x:c r="A1278" s="10" t="str">
        <x:v>B8.1</x:v>
      </x:c>
      <x:c r="B1278" s="10" t="str">
        <x:v>B8</x:v>
      </x:c>
      <x:c r="C1278" s="11" t="str">
        <x:v>Оборудование</x:v>
      </x:c>
      <x:c r="D1278" s="11" t="str">
        <x:v>NIC GPU-сети</x:v>
      </x:c>
      <x:c r="E1278" s="11" t="str">
        <x:v>2×400Gb/s RDMA InfiniBand на узел, по QVL OEM</x:v>
      </x:c>
      <x:c r="F1278" s="14" t="n">
        <x:v>28</x:v>
      </x:c>
      <x:c r="G1278" s="3" t="str">
        <x:v>шт</x:v>
      </x:c>
      <x:c r="H1278" s="15" t="n">
        <x:v>1800</x:v>
      </x:c>
      <x:c r="I1278" s="15" t="n">
        <x:v>3500</x:v>
      </x:c>
      <x:c r="J1278" s="16" t="n">
        <x:f>IF(AND(ISNUMBER(F1278),ISNUMBER(H1278)),F1278*H1278,"")</x:f>
        <x:v>50400</x:v>
      </x:c>
      <x:c r="K1278" s="16" t="n">
        <x:f>IF(AND(ISNUMBER(F1278),ISNUMBER(I1278)),F1278*I1278,"")</x:f>
        <x:v>98000</x:v>
      </x:c>
      <x:c r="L1278" s="11" t="str">
        <x:v>Купить</x:v>
      </x:c>
      <x:c r="M1278" s="11" t="str"/>
      <x:c r="N1278" s="11" t="str">
        <x:v>Бюджетная оценка на 03.10.2026. Источник подтверждает характеристики, а не цену.</x:v>
      </x:c>
      <x:c r="O1278" s="11" t="str">
        <x:f>IF(C1278="Опционально","Вне итога",IF(AND(ISNUMBER(F1278),ISNUMBER(H1278),ISNUMBER(I1278),F1278&gt;0,H1278&gt;=0,I1278&gt;=H1278),"Цена учтена","Уточнить цену/количество"))</x:f>
        <x:v>Цена учтена</x:v>
      </x:c>
      <x:c r="P1278" s="10"/>
      <x:c r="Q1278" s="18" t="str">
        <x:v>Бюджетная оценка автора</x:v>
      </x:c>
      <x:c r="R1278" s="18" t="str"/>
    </x:row>
    <x:row r="1279" ht="44" customHeight="1">
      <x:c r="A1279" s="10" t="str">
        <x:v>B8.1</x:v>
      </x:c>
      <x:c r="B1279" s="10" t="str">
        <x:v>B8</x:v>
      </x:c>
      <x:c r="C1279" s="11" t="str">
        <x:v>Оборудование</x:v>
      </x:c>
      <x:c r="D1279" s="11" t="str">
        <x:v>Кабели fabric</x:v>
      </x:c>
      <x:c r="E1279" s="11" t="str">
        <x:v>2 линии 400G на узел, QVL NIC ↔ QM9700, до 3 м</x:v>
      </x:c>
      <x:c r="F1279" s="14" t="n">
        <x:v>28</x:v>
      </x:c>
      <x:c r="G1279" s="3" t="str">
        <x:v>к-т</x:v>
      </x:c>
      <x:c r="H1279" s="15" t="n">
        <x:v>450</x:v>
      </x:c>
      <x:c r="I1279" s="15" t="n">
        <x:v>1100</x:v>
      </x:c>
      <x:c r="J1279" s="16" t="n">
        <x:f>IF(AND(ISNUMBER(F1279),ISNUMBER(H1279)),F1279*H1279,"")</x:f>
        <x:v>12600</x:v>
      </x:c>
      <x:c r="K1279" s="16" t="n">
        <x:f>IF(AND(ISNUMBER(F1279),ISNUMBER(I1279)),F1279*I1279,"")</x:f>
        <x:v>30800</x:v>
      </x:c>
      <x:c r="L1279" s="11" t="str">
        <x:v>Купить</x:v>
      </x:c>
      <x:c r="M1279" s="11" t="str">
        <x:v>Полный совместимый комплект оконечных разъёмов включён в цену линии.</x:v>
      </x:c>
      <x:c r="N1279" s="11" t="str">
        <x:v>Бюджетная оценка на 03.10.2026. Источник подтверждает характеристики, а не цену.</x:v>
      </x:c>
      <x:c r="O1279" s="11" t="str">
        <x:f>IF(C1279="Опционально","Вне итога",IF(AND(ISNUMBER(F1279),ISNUMBER(H1279),ISNUMBER(I1279),F1279&gt;0,H1279&gt;=0,I1279&gt;=H1279),"Цена учтена","Уточнить цену/количество"))</x:f>
        <x:v>Цена учтена</x:v>
      </x:c>
      <x:c r="P1279" s="10"/>
      <x:c r="Q1279" s="18" t="str">
        <x:v>Бюджетная оценка автора</x:v>
      </x:c>
      <x:c r="R1279" s="18" t="str"/>
    </x:row>
    <x:row r="1280" ht="44" customHeight="1">
      <x:c r="A1280" s="10" t="str">
        <x:v>B8.1</x:v>
      </x:c>
      <x:c r="B1280" s="10" t="str">
        <x:v>B8</x:v>
      </x:c>
      <x:c r="C1280" s="11" t="str">
        <x:v>Оборудование</x:v>
      </x:c>
      <x:c r="D1280" s="11" t="str">
        <x:v>Коммутатор обычной сети</x:v>
      </x:c>
      <x:c r="E1280" s="11" t="str">
        <x:v>8×RJ45 1/2.5/5/10GbE, управляемый. При &gt;6 узлах: 24 порта</x:v>
      </x:c>
      <x:c r="F1280" s="14" t="n">
        <x:v>1</x:v>
      </x:c>
      <x:c r="G1280" s="3" t="str">
        <x:v>шт</x:v>
      </x:c>
      <x:c r="H1280" s="15" t="n">
        <x:v>2000</x:v>
      </x:c>
      <x:c r="I1280" s="15" t="n">
        <x:v>5000</x:v>
      </x:c>
      <x:c r="J1280" s="16" t="n">
        <x:f>IF(AND(ISNUMBER(F1280),ISNUMBER(H1280)),F1280*H1280,"")</x:f>
        <x:v>2000</x:v>
      </x:c>
      <x:c r="K1280" s="16" t="n">
        <x:f>IF(AND(ISNUMBER(F1280),ISNUMBER(I1280)),F1280*I1280,"")</x:f>
        <x:v>5000</x:v>
      </x:c>
      <x:c r="L1280" s="11" t="str">
        <x:v>Купить</x:v>
      </x:c>
      <x:c r="M1280" s="11" t="str">
        <x:v>Управление, загрузка файлов, резервные копии. Использовать Ethernet ОС, а не BMC.</x:v>
      </x:c>
      <x:c r="N1280" s="11" t="str">
        <x:v>Бюджетная оценка на 03.10.2026. Источник подтверждает характеристики, а не цену.</x:v>
      </x:c>
      <x:c r="O1280" s="11" t="str">
        <x:f>IF(C1280="Опционально","Вне итога",IF(AND(ISNUMBER(F1280),ISNUMBER(H1280),ISNUMBER(I1280),F1280&gt;0,H1280&gt;=0,I1280&gt;=H1280),"Цена учтена","Уточнить цену/количество"))</x:f>
        <x:v>Цена учтена</x:v>
      </x:c>
      <x:c r="P1280" s="10"/>
      <x:c r="Q1280" s="18" t="str">
        <x:v>Бюджетная оценка автора</x:v>
      </x:c>
      <x:c r="R1280" s="18" t="str"/>
    </x:row>
    <x:row r="1281" ht="44" customHeight="1">
      <x:c r="A1281" s="10" t="str">
        <x:v>B8.1</x:v>
      </x:c>
      <x:c r="B1281" s="10" t="str">
        <x:v>B8</x:v>
      </x:c>
      <x:c r="C1281" s="11" t="str">
        <x:v>Оборудование</x:v>
      </x:c>
      <x:c r="D1281" s="11" t="str">
        <x:v>Сетевой шлюз</x:v>
      </x:c>
      <x:c r="E1281" s="11" t="str">
        <x:v>Проводной маршрутизатор с межсетевым экраном, ≥1GbE</x:v>
      </x:c>
      <x:c r="F1281" s="14" t="n">
        <x:v>1</x:v>
      </x:c>
      <x:c r="G1281" s="3" t="str">
        <x:v>шт</x:v>
      </x:c>
      <x:c r="H1281" s="15" t="n">
        <x:v>150</x:v>
      </x:c>
      <x:c r="I1281" s="15" t="n">
        <x:v>500</x:v>
      </x:c>
      <x:c r="J1281" s="16" t="n">
        <x:f>IF(AND(ISNUMBER(F1281),ISNUMBER(H1281)),F1281*H1281,"")</x:f>
        <x:v>150</x:v>
      </x:c>
      <x:c r="K1281" s="16" t="n">
        <x:f>IF(AND(ISNUMBER(F1281),ISNUMBER(I1281)),F1281*I1281,"")</x:f>
        <x:v>500</x:v>
      </x:c>
      <x:c r="L1281" s="11" t="str">
        <x:v>Купить</x:v>
      </x:c>
      <x:c r="M1281" s="11" t="str">
        <x:v>Подключение к локальной сети. Плата за связь не включена.</x:v>
      </x:c>
      <x:c r="N1281" s="11" t="str">
        <x:v>Бюджетная оценка на 03.10.2026. Источник подтверждает характеристики, а не цену.</x:v>
      </x:c>
      <x:c r="O1281" s="11" t="str">
        <x:f>IF(C1281="Опционально","Вне итога",IF(AND(ISNUMBER(F1281),ISNUMBER(H1281),ISNUMBER(I1281),F1281&gt;0,H1281&gt;=0,I1281&gt;=H1281),"Цена учтена","Уточнить цену/количество"))</x:f>
        <x:v>Цена учтена</x:v>
      </x:c>
      <x:c r="P1281" s="10"/>
      <x:c r="Q1281" s="18" t="str">
        <x:v>Бюджетная оценка автора</x:v>
      </x:c>
      <x:c r="R1281" s="18" t="str"/>
    </x:row>
    <x:row r="1282" ht="44" customHeight="1">
      <x:c r="A1282" s="10" t="str">
        <x:v>B8.1</x:v>
      </x:c>
      <x:c r="B1282" s="10" t="str">
        <x:v>B8</x:v>
      </x:c>
      <x:c r="C1282" s="11" t="str">
        <x:v>Оборудование</x:v>
      </x:c>
      <x:c r="D1282" s="11" t="str">
        <x:v>Резервное хранилище</x:v>
      </x:c>
      <x:c r="E1282" s="11" t="str">
        <x:v>NAS 4 отсека, 10GbE, RAM ≥16GB, диски отдельно</x:v>
      </x:c>
      <x:c r="F1282" s="14" t="n">
        <x:v>1</x:v>
      </x:c>
      <x:c r="G1282" s="3" t="str">
        <x:v>шт</x:v>
      </x:c>
      <x:c r="H1282" s="15" t="n">
        <x:v>1100</x:v>
      </x:c>
      <x:c r="I1282" s="15" t="n">
        <x:v>2600</x:v>
      </x:c>
      <x:c r="J1282" s="16" t="n">
        <x:f>IF(AND(ISNUMBER(F1282),ISNUMBER(H1282)),F1282*H1282,"")</x:f>
        <x:v>1100</x:v>
      </x:c>
      <x:c r="K1282" s="16" t="n">
        <x:f>IF(AND(ISNUMBER(F1282),ISNUMBER(I1282)),F1282*I1282,"")</x:f>
        <x:v>2600</x:v>
      </x:c>
      <x:c r="L1282" s="11" t="str">
        <x:v>Купить</x:v>
      </x:c>
      <x:c r="M1282" s="11" t="str">
        <x:v>Копии настроек, данных и контрольных точек. Основной сервер не считается резервной копией.</x:v>
      </x:c>
      <x:c r="N1282" s="11" t="str">
        <x:v>Бюджетная оценка на 03.10.2026. Источник подтверждает характеристики, а не цену.</x:v>
      </x:c>
      <x:c r="O1282" s="11" t="str">
        <x:f>IF(C1282="Опционально","Вне итога",IF(AND(ISNUMBER(F1282),ISNUMBER(H1282),ISNUMBER(I1282),F1282&gt;0,H1282&gt;=0,I1282&gt;=H1282),"Цена учтена","Уточнить цену/количество"))</x:f>
        <x:v>Цена учтена</x:v>
      </x:c>
      <x:c r="P1282" s="10"/>
      <x:c r="Q1282" s="18" t="str">
        <x:v>Бюджетная оценка автора</x:v>
      </x:c>
      <x:c r="R1282" s="18" t="str"/>
    </x:row>
    <x:row r="1283" ht="44" customHeight="1">
      <x:c r="A1283" s="10" t="str">
        <x:v>B8.1</x:v>
      </x:c>
      <x:c r="B1283" s="10" t="str">
        <x:v>B8</x:v>
      </x:c>
      <x:c r="C1283" s="11" t="str">
        <x:v>Оборудование</x:v>
      </x:c>
      <x:c r="D1283" s="11" t="str">
        <x:v>Диски резервного хранилища</x:v>
      </x:c>
      <x:c r="E1283" s="11" t="str">
        <x:v>4×12TB NAS/enterprise HDD. RAID6: около 24TB до форматирования</x:v>
      </x:c>
      <x:c r="F1283" s="14" t="n">
        <x:v>4</x:v>
      </x:c>
      <x:c r="G1283" s="3" t="str">
        <x:v>шт</x:v>
      </x:c>
      <x:c r="H1283" s="15" t="n">
        <x:v>250</x:v>
      </x:c>
      <x:c r="I1283" s="15" t="n">
        <x:v>430</x:v>
      </x:c>
      <x:c r="J1283" s="16" t="n">
        <x:f>IF(AND(ISNUMBER(F1283),ISNUMBER(H1283)),F1283*H1283,"")</x:f>
        <x:v>1000</x:v>
      </x:c>
      <x:c r="K1283" s="16" t="n">
        <x:f>IF(AND(ISNUMBER(F1283),ISNUMBER(I1283)),F1283*I1283,"")</x:f>
        <x:v>1720</x:v>
      </x:c>
      <x:c r="L1283" s="11" t="str">
        <x:v>Купить</x:v>
      </x:c>
      <x:c r="M1283" s="11" t="str">
        <x:v>Цена каждого диска. Один дополнительный запасной диск указан отдельно.</x:v>
      </x:c>
      <x:c r="N1283" s="11" t="str">
        <x:v>Бюджетная оценка на 03.10.2026. Источник подтверждает характеристики, а не цену.</x:v>
      </x:c>
      <x:c r="O1283" s="11" t="str">
        <x:f>IF(C1283="Опционально","Вне итога",IF(AND(ISNUMBER(F1283),ISNUMBER(H1283),ISNUMBER(I1283),F1283&gt;0,H1283&gt;=0,I1283&gt;=H1283),"Цена учтена","Уточнить цену/количество"))</x:f>
        <x:v>Цена учтена</x:v>
      </x:c>
      <x:c r="P1283" s="10"/>
      <x:c r="Q1283" s="18" t="str">
        <x:v>Бюджетная оценка автора</x:v>
      </x:c>
      <x:c r="R1283" s="18" t="str"/>
    </x:row>
    <x:row r="1284" ht="44" customHeight="1">
      <x:c r="A1284" s="10" t="str">
        <x:v>B8.1</x:v>
      </x:c>
      <x:c r="B1284" s="10" t="str">
        <x:v>B8</x:v>
      </x:c>
      <x:c r="C1284" s="11" t="str">
        <x:v>Оборудование</x:v>
      </x:c>
      <x:c r="D1284" s="11" t="str">
        <x:v>Запасной диск NAS</x:v>
      </x:c>
      <x:c r="E1284" s="11" t="str">
        <x:v>12TB той же совместимой серии</x:v>
      </x:c>
      <x:c r="F1284" s="14" t="n">
        <x:v>1</x:v>
      </x:c>
      <x:c r="G1284" s="3" t="str">
        <x:v>шт</x:v>
      </x:c>
      <x:c r="H1284" s="15" t="n">
        <x:v>250</x:v>
      </x:c>
      <x:c r="I1284" s="15" t="n">
        <x:v>430</x:v>
      </x:c>
      <x:c r="J1284" s="16" t="n">
        <x:f>IF(AND(ISNUMBER(F1284),ISNUMBER(H1284)),F1284*H1284,"")</x:f>
        <x:v>250</x:v>
      </x:c>
      <x:c r="K1284" s="16" t="n">
        <x:f>IF(AND(ISNUMBER(F1284),ISNUMBER(I1284)),F1284*I1284,"")</x:f>
        <x:v>430</x:v>
      </x:c>
      <x:c r="L1284" s="11" t="str">
        <x:v>Купить</x:v>
      </x:c>
      <x:c r="M1284" s="11" t="str">
        <x:v>Быстрая замена отказавшего диска.</x:v>
      </x:c>
      <x:c r="N1284" s="11" t="str">
        <x:v>Бюджетная оценка на 03.10.2026. Источник подтверждает характеристики, а не цену.</x:v>
      </x:c>
      <x:c r="O1284" s="11" t="str">
        <x:f>IF(C1284="Опционально","Вне итога",IF(AND(ISNUMBER(F1284),ISNUMBER(H1284),ISNUMBER(I1284),F1284&gt;0,H1284&gt;=0,I1284&gt;=H1284),"Цена учтена","Уточнить цену/количество"))</x:f>
        <x:v>Цена учтена</x:v>
      </x:c>
      <x:c r="P1284" s="10"/>
      <x:c r="Q1284" s="18" t="str">
        <x:v>Бюджетная оценка автора</x:v>
      </x:c>
      <x:c r="R1284" s="18" t="str"/>
    </x:row>
    <x:row r="1285" ht="44" customHeight="1">
      <x:c r="A1285" s="10" t="str">
        <x:v>B8.1</x:v>
      </x:c>
      <x:c r="B1285" s="10" t="str">
        <x:v>B8</x:v>
      </x:c>
      <x:c r="C1285" s="11" t="str">
        <x:v>Оборудование</x:v>
      </x:c>
      <x:c r="D1285" s="11" t="str">
        <x:v>Рабочее место администратора</x:v>
      </x:c>
      <x:c r="E1285" s="11" t="str">
        <x:v>Мини-ПК 16GB RAM, SSD 512GB, Ethernet</x:v>
      </x:c>
      <x:c r="F1285" s="14" t="n">
        <x:v>1</x:v>
      </x:c>
      <x:c r="G1285" s="3" t="str">
        <x:v>шт</x:v>
      </x:c>
      <x:c r="H1285" s="15" t="n">
        <x:v>400</x:v>
      </x:c>
      <x:c r="I1285" s="15" t="n">
        <x:v>800</x:v>
      </x:c>
      <x:c r="J1285" s="16" t="n">
        <x:f>IF(AND(ISNUMBER(F1285),ISNUMBER(H1285)),F1285*H1285,"")</x:f>
        <x:v>400</x:v>
      </x:c>
      <x:c r="K1285" s="16" t="n">
        <x:f>IF(AND(ISNUMBER(F1285),ISNUMBER(I1285)),F1285*I1285,"")</x:f>
        <x:v>800</x:v>
      </x:c>
      <x:c r="L1285" s="11" t="str">
        <x:v>Купить</x:v>
      </x:c>
      <x:c r="M1285" s="11" t="str">
        <x:v>Настройка и управление системой. Для Mac можно использовать один узел вместо отдельного ПК.</x:v>
      </x:c>
      <x:c r="N1285" s="11" t="str">
        <x:v>Бюджетная оценка на 03.10.2026. Источник подтверждает характеристики, а не цену.</x:v>
      </x:c>
      <x:c r="O1285" s="11" t="str">
        <x:f>IF(C1285="Опционально","Вне итога",IF(AND(ISNUMBER(F1285),ISNUMBER(H1285),ISNUMBER(I1285),F1285&gt;0,H1285&gt;=0,I1285&gt;=H1285),"Цена учтена","Уточнить цену/количество"))</x:f>
        <x:v>Цена учтена</x:v>
      </x:c>
      <x:c r="P1285" s="10"/>
      <x:c r="Q1285" s="18" t="str">
        <x:v>Бюджетная оценка автора</x:v>
      </x:c>
      <x:c r="R1285" s="18" t="str"/>
    </x:row>
    <x:row r="1286" ht="44" customHeight="1">
      <x:c r="A1286" s="10" t="str">
        <x:v>B8.1</x:v>
      </x:c>
      <x:c r="B1286" s="10" t="str">
        <x:v>B8</x:v>
      </x:c>
      <x:c r="C1286" s="11" t="str">
        <x:v>Оборудование</x:v>
      </x:c>
      <x:c r="D1286" s="11" t="str">
        <x:v>Монитор</x:v>
      </x:c>
      <x:c r="E1286" s="11" t="str">
        <x:v>27 дюймов, HDMI/DisplayPort</x:v>
      </x:c>
      <x:c r="F1286" s="14" t="n">
        <x:v>1</x:v>
      </x:c>
      <x:c r="G1286" s="3" t="str">
        <x:v>шт</x:v>
      </x:c>
      <x:c r="H1286" s="15" t="n">
        <x:v>160</x:v>
      </x:c>
      <x:c r="I1286" s="15" t="n">
        <x:v>320</x:v>
      </x:c>
      <x:c r="J1286" s="16" t="n">
        <x:f>IF(AND(ISNUMBER(F1286),ISNUMBER(H1286)),F1286*H1286,"")</x:f>
        <x:v>160</x:v>
      </x:c>
      <x:c r="K1286" s="16" t="n">
        <x:f>IF(AND(ISNUMBER(F1286),ISNUMBER(I1286)),F1286*I1286,"")</x:f>
        <x:v>320</x:v>
      </x:c>
      <x:c r="L1286" s="11" t="str">
        <x:v>Купить</x:v>
      </x:c>
      <x:c r="M1286" s="11" t="str"/>
      <x:c r="N1286" s="11" t="str">
        <x:v>Бюджетная оценка на 03.10.2026. Источник подтверждает характеристики, а не цену.</x:v>
      </x:c>
      <x:c r="O1286" s="11" t="str">
        <x:f>IF(C1286="Опционально","Вне итога",IF(AND(ISNUMBER(F1286),ISNUMBER(H1286),ISNUMBER(I1286),F1286&gt;0,H1286&gt;=0,I1286&gt;=H1286),"Цена учтена","Уточнить цену/количество"))</x:f>
        <x:v>Цена учтена</x:v>
      </x:c>
      <x:c r="P1286" s="10"/>
      <x:c r="Q1286" s="18" t="str">
        <x:v>Бюджетная оценка автора</x:v>
      </x:c>
      <x:c r="R1286" s="18" t="str"/>
    </x:row>
    <x:row r="1287" ht="44" customHeight="1">
      <x:c r="A1287" s="10" t="str">
        <x:v>B8.1</x:v>
      </x:c>
      <x:c r="B1287" s="10" t="str">
        <x:v>B8</x:v>
      </x:c>
      <x:c r="C1287" s="11" t="str">
        <x:v>Оборудование</x:v>
      </x:c>
      <x:c r="D1287" s="11" t="str">
        <x:v>Клавиатура и мышь</x:v>
      </x:c>
      <x:c r="E1287" s="11" t="str">
        <x:v>Проводные USB</x:v>
      </x:c>
      <x:c r="F1287" s="14" t="n">
        <x:v>1</x:v>
      </x:c>
      <x:c r="G1287" s="3" t="str">
        <x:v>к-т</x:v>
      </x:c>
      <x:c r="H1287" s="15" t="n">
        <x:v>30</x:v>
      </x:c>
      <x:c r="I1287" s="15" t="n">
        <x:v>70</x:v>
      </x:c>
      <x:c r="J1287" s="16" t="n">
        <x:f>IF(AND(ISNUMBER(F1287),ISNUMBER(H1287)),F1287*H1287,"")</x:f>
        <x:v>30</x:v>
      </x:c>
      <x:c r="K1287" s="16" t="n">
        <x:f>IF(AND(ISNUMBER(F1287),ISNUMBER(I1287)),F1287*I1287,"")</x:f>
        <x:v>70</x:v>
      </x:c>
      <x:c r="L1287" s="11" t="str">
        <x:v>Купить</x:v>
      </x:c>
      <x:c r="M1287" s="11" t="str"/>
      <x:c r="N1287" s="11" t="str">
        <x:v>Бюджетная оценка на 03.10.2026. Источник подтверждает характеристики, а не цену.</x:v>
      </x:c>
      <x:c r="O1287" s="11" t="str">
        <x:f>IF(C1287="Опционально","Вне итога",IF(AND(ISNUMBER(F1287),ISNUMBER(H1287),ISNUMBER(I1287),F1287&gt;0,H1287&gt;=0,I1287&gt;=H1287),"Цена учтена","Уточнить цену/количество"))</x:f>
        <x:v>Цена учтена</x:v>
      </x:c>
      <x:c r="P1287" s="10"/>
      <x:c r="Q1287" s="18" t="str">
        <x:v>Бюджетная оценка автора</x:v>
      </x:c>
      <x:c r="R1287" s="18" t="str"/>
    </x:row>
    <x:row r="1288" ht="44" customHeight="1">
      <x:c r="A1288" s="10" t="str">
        <x:v>B8.1</x:v>
      </x:c>
      <x:c r="B1288" s="10" t="str">
        <x:v>B8</x:v>
      </x:c>
      <x:c r="C1288" s="11" t="str">
        <x:v>Оборудование</x:v>
      </x:c>
      <x:c r="D1288" s="11" t="str">
        <x:v>Кабель монитора</x:v>
      </x:c>
      <x:c r="E1288" s="11" t="str">
        <x:v>HDMI/DisplayPort 2 м, по разъёму компьютера</x:v>
      </x:c>
      <x:c r="F1288" s="14" t="n">
        <x:v>1</x:v>
      </x:c>
      <x:c r="G1288" s="3" t="str">
        <x:v>шт</x:v>
      </x:c>
      <x:c r="H1288" s="15" t="n">
        <x:v>10</x:v>
      </x:c>
      <x:c r="I1288" s="15" t="n">
        <x:v>30</x:v>
      </x:c>
      <x:c r="J1288" s="16" t="n">
        <x:f>IF(AND(ISNUMBER(F1288),ISNUMBER(H1288)),F1288*H1288,"")</x:f>
        <x:v>10</x:v>
      </x:c>
      <x:c r="K1288" s="16" t="n">
        <x:f>IF(AND(ISNUMBER(F1288),ISNUMBER(I1288)),F1288*I1288,"")</x:f>
        <x:v>30</x:v>
      </x:c>
      <x:c r="L1288" s="11" t="str">
        <x:v>Купить</x:v>
      </x:c>
      <x:c r="M1288" s="11" t="str"/>
      <x:c r="N1288" s="11" t="str">
        <x:v>Бюджетная оценка на 03.10.2026. Источник подтверждает характеристики, а не цену.</x:v>
      </x:c>
      <x:c r="O1288" s="11" t="str">
        <x:f>IF(C1288="Опционально","Вне итога",IF(AND(ISNUMBER(F1288),ISNUMBER(H1288),ISNUMBER(I1288),F1288&gt;0,H1288&gt;=0,I1288&gt;=H1288),"Цена учтена","Уточнить цену/количество"))</x:f>
        <x:v>Цена учтена</x:v>
      </x:c>
      <x:c r="P1288" s="10"/>
      <x:c r="Q1288" s="18" t="str">
        <x:v>Бюджетная оценка автора</x:v>
      </x:c>
      <x:c r="R1288" s="18" t="str"/>
    </x:row>
    <x:row r="1289" ht="44" customHeight="1">
      <x:c r="A1289" s="10" t="str">
        <x:v>B8.1</x:v>
      </x:c>
      <x:c r="B1289" s="10" t="str">
        <x:v>B8</x:v>
      </x:c>
      <x:c r="C1289" s="11" t="str">
        <x:v>Оборудование</x:v>
      </x:c>
      <x:c r="D1289" s="11" t="str">
        <x:v>Патч-корды обычной сети</x:v>
      </x:c>
      <x:c r="E1289" s="11" t="str">
        <x:v>Cat6A, 2 м, RJ45, заводские</x:v>
      </x:c>
      <x:c r="F1289" s="14" t="n">
        <x:v>34</x:v>
      </x:c>
      <x:c r="G1289" s="3" t="str">
        <x:v>шт</x:v>
      </x:c>
      <x:c r="H1289" s="15" t="n">
        <x:v>8</x:v>
      </x:c>
      <x:c r="I1289" s="15" t="n">
        <x:v>20</x:v>
      </x:c>
      <x:c r="J1289" s="16" t="n">
        <x:f>IF(AND(ISNUMBER(F1289),ISNUMBER(H1289)),F1289*H1289,"")</x:f>
        <x:v>272</x:v>
      </x:c>
      <x:c r="K1289" s="16" t="n">
        <x:f>IF(AND(ISNUMBER(F1289),ISNUMBER(I1289)),F1289*I1289,"")</x:f>
        <x:v>680</x:v>
      </x:c>
      <x:c r="L1289" s="11" t="str">
        <x:v>Купить</x:v>
      </x:c>
      <x:c r="M1289" s="11" t="str">
        <x:v>32 рабочих соединений и 2 запасных. Длина 2 м является исходным допущением.</x:v>
      </x:c>
      <x:c r="N1289" s="11" t="str">
        <x:v>Бюджетная оценка на 03.10.2026. Источник подтверждает характеристики, а не цену.</x:v>
      </x:c>
      <x:c r="O1289" s="11" t="str">
        <x:f>IF(C1289="Опционально","Вне итога",IF(AND(ISNUMBER(F1289),ISNUMBER(H1289),ISNUMBER(I1289),F1289&gt;0,H1289&gt;=0,I1289&gt;=H1289),"Цена учтена","Уточнить цену/количество"))</x:f>
        <x:v>Цена учтена</x:v>
      </x:c>
      <x:c r="P1289" s="10"/>
      <x:c r="Q1289" s="18" t="str">
        <x:v>Бюджетная оценка автора</x:v>
      </x:c>
      <x:c r="R1289" s="18" t="str"/>
    </x:row>
    <x:row r="1290" ht="61" customHeight="1">
      <x:c r="A1290" s="10" t="str">
        <x:v>B8.1</x:v>
      </x:c>
      <x:c r="B1290" s="10" t="str">
        <x:v>B8</x:v>
      </x:c>
      <x:c r="C1290" s="11" t="str">
        <x:v>Оборудование</x:v>
      </x:c>
      <x:c r="D1290" s="11" t="str">
        <x:v>Выделенный коммутатор обмена между узлами</x:v>
      </x:c>
      <x:c r="E1290" s="11" t="str">
        <x:v>NVIDIA Quantum-2 QM9700, 64×400Gb/s, ОС и Subnet Manager</x:v>
      </x:c>
      <x:c r="F1290" s="14" t="n">
        <x:v>1</x:v>
      </x:c>
      <x:c r="G1290" s="3" t="str">
        <x:v>шт</x:v>
      </x:c>
      <x:c r="H1290" s="15" t="n">
        <x:v>30000</x:v>
      </x:c>
      <x:c r="I1290" s="15" t="n">
        <x:v>65000</x:v>
      </x:c>
      <x:c r="J1290" s="16" t="n">
        <x:f>IF(AND(ISNUMBER(F1290),ISNUMBER(H1290)),F1290*H1290,"")</x:f>
        <x:v>30000</x:v>
      </x:c>
      <x:c r="K1290" s="16" t="n">
        <x:f>IF(AND(ISNUMBER(F1290),ISNUMBER(I1290)),F1290*I1290,"")</x:f>
        <x:v>65000</x:v>
      </x:c>
      <x:c r="L1290" s="11" t="str">
        <x:v>Купить</x:v>
      </x:c>
      <x:c r="M1290" s="11" t="str">
        <x:v>Это покупка сетевого устройства. Ethernet и InfiniBand нельзя смешивать без соответствующего режима. Точный комплект лицензий включает поставщик.</x:v>
      </x:c>
      <x:c r="N1290" s="11" t="str">
        <x:v>Бюджетная оценка на 03.10.2026. Источник подтверждает характеристики, а не цену.</x:v>
      </x:c>
      <x:c r="O1290" s="11" t="str">
        <x:f>IF(C1290="Опционально","Вне итога",IF(AND(ISNUMBER(F1290),ISNUMBER(H1290),ISNUMBER(I1290),F1290&gt;0,H1290&gt;=0,I1290&gt;=H1290),"Цена учтена","Уточнить цену/количество"))</x:f>
        <x:v>Цена учтена</x:v>
      </x:c>
      <x:c r="P1290" s="10"/>
      <x:c r="Q1290" s="18" t="str">
        <x:v>Бюджетная оценка автора</x:v>
      </x:c>
      <x:c r="R1290" s="18" t="str"/>
    </x:row>
    <x:row r="1291" ht="34" customHeight="1">
      <x:c r="A1291" s="10" t="str">
        <x:v>B8.1</x:v>
      </x:c>
      <x:c r="B1291" s="10" t="str">
        <x:v>B8</x:v>
      </x:c>
      <x:c r="C1291" s="11" t="str">
        <x:v>Оборудование</x:v>
      </x:c>
      <x:c r="D1291" s="11" t="str">
        <x:v>Питание коммутатора RDMA</x:v>
      </x:c>
      <x:c r="E1291" s="11" t="str">
        <x:v>2 блока питания, вентиляторы, рельсы, 2 шнура</x:v>
      </x:c>
      <x:c r="F1291" s="14" t="n">
        <x:v>1</x:v>
      </x:c>
      <x:c r="G1291" s="3" t="str">
        <x:v>к-т</x:v>
      </x:c>
      <x:c r="H1291" s="21" t="n">
        <x:v>0</x:v>
      </x:c>
      <x:c r="I1291" s="21" t="n">
        <x:v>0</x:v>
      </x:c>
      <x:c r="J1291" s="16" t="n">
        <x:f>IF(AND(ISNUMBER(F1291),ISNUMBER(H1291)),F1291*H1291,"")</x:f>
        <x:v>0</x:v>
      </x:c>
      <x:c r="K1291" s="16" t="n">
        <x:f>IF(AND(ISNUMBER(F1291),ISNUMBER(I1291)),F1291*I1291,"")</x:f>
        <x:v>0</x:v>
      </x:c>
      <x:c r="L1291" s="11" t="str">
        <x:v>В комплекте</x:v>
      </x:c>
      <x:c r="M1291" s="11" t="str"/>
      <x:c r="N1291" s="11" t="str">
        <x:v>Включено в цену основного комплекта. Доплата $0.</x:v>
      </x:c>
      <x:c r="O1291" s="11" t="str">
        <x:f>IF(C1291="Опционально","Вне итога",IF(AND(ISNUMBER(F1291),ISNUMBER(H1291),ISNUMBER(I1291),F1291&gt;0,H1291&gt;=0,I1291&gt;=H1291),"Цена учтена","Уточнить цену/количество"))</x:f>
        <x:v>Цена учтена</x:v>
      </x:c>
      <x:c r="P1291" s="10"/>
      <x:c r="Q1291" s="18" t="str">
        <x:v>Бюджетная оценка автора</x:v>
      </x:c>
      <x:c r="R1291" s="18" t="str"/>
    </x:row>
    <x:row r="1292" ht="44" customHeight="1">
      <x:c r="A1292" s="10" t="str">
        <x:v>B8.1</x:v>
      </x:c>
      <x:c r="B1292" s="10" t="str">
        <x:v>B8</x:v>
      </x:c>
      <x:c r="C1292" s="11" t="str">
        <x:v>Оборудование</x:v>
      </x:c>
      <x:c r="D1292" s="11" t="str">
        <x:v>USB-накопители для восстановления</x:v>
      </x:c>
      <x:c r="E1292" s="11" t="str">
        <x:v>64GB USB 3.x</x:v>
      </x:c>
      <x:c r="F1292" s="14" t="n">
        <x:v>2</x:v>
      </x:c>
      <x:c r="G1292" s="3" t="str">
        <x:v>шт</x:v>
      </x:c>
      <x:c r="H1292" s="15" t="n">
        <x:v>12</x:v>
      </x:c>
      <x:c r="I1292" s="15" t="n">
        <x:v>25</x:v>
      </x:c>
      <x:c r="J1292" s="16" t="n">
        <x:f>IF(AND(ISNUMBER(F1292),ISNUMBER(H1292)),F1292*H1292,"")</x:f>
        <x:v>24</x:v>
      </x:c>
      <x:c r="K1292" s="16" t="n">
        <x:f>IF(AND(ISNUMBER(F1292),ISNUMBER(I1292)),F1292*I1292,"")</x:f>
        <x:v>50</x:v>
      </x:c>
      <x:c r="L1292" s="11" t="str">
        <x:v>Купить</x:v>
      </x:c>
      <x:c r="M1292" s="11" t="str">
        <x:v>Установочный носитель и аварийное восстановление. Не место хранения единственной копии данных.</x:v>
      </x:c>
      <x:c r="N1292" s="11" t="str">
        <x:v>Бюджетная оценка на 03.10.2026. Источник подтверждает характеристики, а не цену.</x:v>
      </x:c>
      <x:c r="O1292" s="11" t="str">
        <x:f>IF(C1292="Опционально","Вне итога",IF(AND(ISNUMBER(F1292),ISNUMBER(H1292),ISNUMBER(I1292),F1292&gt;0,H1292&gt;=0,I1292&gt;=H1292),"Цена учтена","Уточнить цену/количество"))</x:f>
        <x:v>Цена учтена</x:v>
      </x:c>
      <x:c r="P1292" s="10"/>
      <x:c r="Q1292" s="18" t="str">
        <x:v>Бюджетная оценка автора</x:v>
      </x:c>
      <x:c r="R1292" s="18" t="str"/>
    </x:row>
    <x:row r="1293" ht="44" customHeight="1">
      <x:c r="A1293" s="10" t="str">
        <x:v>B8.1</x:v>
      </x:c>
      <x:c r="B1293" s="10" t="str">
        <x:v>B8</x:v>
      </x:c>
      <x:c r="C1293" s="11" t="str">
        <x:v>Помещение</x:v>
      </x:c>
      <x:c r="D1293" s="11" t="str">
        <x:v>Обследование и проект</x:v>
      </x:c>
      <x:c r="E1293" s="11" t="str">
        <x:v>Электрик, специалист по охлаждению, проверка несущей способности пола</x:v>
      </x:c>
      <x:c r="F1293" s="14" t="n">
        <x:v>1</x:v>
      </x:c>
      <x:c r="G1293" s="3" t="str">
        <x:v>усл</x:v>
      </x:c>
      <x:c r="H1293" s="15" t="n">
        <x:v>2000</x:v>
      </x:c>
      <x:c r="I1293" s="15" t="n">
        <x:v>8000</x:v>
      </x:c>
      <x:c r="J1293" s="16" t="n">
        <x:f>IF(AND(ISNUMBER(F1293),ISNUMBER(H1293)),F1293*H1293,"")</x:f>
        <x:v>2000</x:v>
      </x:c>
      <x:c r="K1293" s="16" t="n">
        <x:f>IF(AND(ISNUMBER(F1293),ISNUMBER(I1293)),F1293*I1293,"")</x:f>
        <x:v>8000</x:v>
      </x:c>
      <x:c r="L1293" s="11" t="str">
        <x:v>Купить</x:v>
      </x:c>
      <x:c r="M1293" s="11" t="str">
        <x:v>Уточнить вводную мощность, трассы, дверные проёмы, этаж, шум и наружный блок. До закупки кабеля и защиты.</x:v>
      </x:c>
      <x:c r="N1293" s="11" t="str">
        <x:v>Бюджетная оценка на 03.10.2026. Источник подтверждает характеристики, а не цену.</x:v>
      </x:c>
      <x:c r="O1293" s="11" t="str">
        <x:f>IF(C1293="Опционально","Вне итога",IF(AND(ISNUMBER(F1293),ISNUMBER(H1293),ISNUMBER(I1293),F1293&gt;0,H1293&gt;=0,I1293&gt;=H1293),"Цена учтена","Уточнить цену/количество"))</x:f>
        <x:v>Цена учтена</x:v>
      </x:c>
      <x:c r="P1293" s="10"/>
      <x:c r="Q1293" s="18" t="str">
        <x:v>Бюджетная оценка автора</x:v>
      </x:c>
      <x:c r="R1293" s="18" t="str"/>
    </x:row>
    <x:row r="1294" ht="44" customHeight="1">
      <x:c r="A1294" s="10" t="str">
        <x:v>B8.1</x:v>
      </x:c>
      <x:c r="B1294" s="10" t="str">
        <x:v>B8</x:v>
      </x:c>
      <x:c r="C1294" s="11" t="str">
        <x:v>Помещение</x:v>
      </x:c>
      <x:c r="D1294" s="11" t="str">
        <x:v>Подготовка поверхностей</x:v>
      </x:c>
      <x:c r="E1294" s="11" t="str">
        <x:v>Обеспыливание, герметизация щелей, ремонт покрытия существующей комнаты</x:v>
      </x:c>
      <x:c r="F1294" s="14" t="n">
        <x:v>50</x:v>
      </x:c>
      <x:c r="G1294" s="3" t="str">
        <x:v>м²</x:v>
      </x:c>
      <x:c r="H1294" s="15" t="n">
        <x:v>30</x:v>
      </x:c>
      <x:c r="I1294" s="15" t="n">
        <x:v>80</x:v>
      </x:c>
      <x:c r="J1294" s="16" t="n">
        <x:f>IF(AND(ISNUMBER(F1294),ISNUMBER(H1294)),F1294*H1294,"")</x:f>
        <x:v>1500</x:v>
      </x:c>
      <x:c r="K1294" s="16" t="n">
        <x:f>IF(AND(ISNUMBER(F1294),ISNUMBER(I1294)),F1294*I1294,"")</x:f>
        <x:v>4000</x:v>
      </x:c>
      <x:c r="L1294" s="11" t="str">
        <x:v>Купить</x:v>
      </x:c>
      <x:c r="M1294" s="11" t="str">
        <x:v>Исходно помещение с готовыми стенами и крышей. Строительство здания не рассчитано.</x:v>
      </x:c>
      <x:c r="N1294" s="11" t="str">
        <x:v>Бюджетная оценка на 03.10.2026. Источник подтверждает характеристики, а не цену.</x:v>
      </x:c>
      <x:c r="O1294" s="11" t="str">
        <x:f>IF(C1294="Опционально","Вне итога",IF(AND(ISNUMBER(F1294),ISNUMBER(H1294),ISNUMBER(I1294),F1294&gt;0,H1294&gt;=0,I1294&gt;=H1294),"Цена учтена","Уточнить цену/количество"))</x:f>
        <x:v>Цена учтена</x:v>
      </x:c>
      <x:c r="P1294" s="10"/>
      <x:c r="Q1294" s="18" t="str">
        <x:v>Бюджетная оценка автора</x:v>
      </x:c>
      <x:c r="R1294" s="18" t="str"/>
    </x:row>
    <x:row r="1295" ht="44" customHeight="1">
      <x:c r="A1295" s="10" t="str">
        <x:v>B8.1</x:v>
      </x:c>
      <x:c r="B1295" s="10" t="str">
        <x:v>B8</x:v>
      </x:c>
      <x:c r="C1295" s="11" t="str">
        <x:v>Помещение</x:v>
      </x:c>
      <x:c r="D1295" s="11" t="str">
        <x:v>Усиление пола и перемещение тяжёлого оборудования</x:v>
      </x:c>
      <x:c r="E1295" s="11" t="str">
        <x:v>Работы по результатам обследования, бюджетный резерв</x:v>
      </x:c>
      <x:c r="F1295" s="14" t="n">
        <x:v>1</x:v>
      </x:c>
      <x:c r="G1295" s="3" t="str">
        <x:v>резерв</x:v>
      </x:c>
      <x:c r="H1295" s="15" t="n">
        <x:v>0</x:v>
      </x:c>
      <x:c r="I1295" s="15" t="n">
        <x:v>15000</x:v>
      </x:c>
      <x:c r="J1295" s="16" t="n">
        <x:f>IF(AND(ISNUMBER(F1295),ISNUMBER(H1295)),F1295*H1295,"")</x:f>
        <x:v>0</x:v>
      </x:c>
      <x:c r="K1295" s="16" t="n">
        <x:f>IF(AND(ISNUMBER(F1295),ISNUMBER(I1295)),F1295*I1295,"")</x:f>
        <x:v>15000</x:v>
      </x:c>
      <x:c r="L1295" s="11" t="str">
        <x:v>Резерв</x:v>
      </x:c>
      <x:c r="M1295" s="11" t="str">
        <x:v>Может не понадобиться. Для тяжёлых стоек нагрузку подтверждает инженер, цену даёт подрядчик.</x:v>
      </x:c>
      <x:c r="N1295" s="11" t="str">
        <x:v>Бюджетная оценка на 03.10.2026. Источник подтверждает характеристики, а не цену.</x:v>
      </x:c>
      <x:c r="O1295" s="11" t="str">
        <x:f>IF(C1295="Опционально","Вне итога",IF(AND(ISNUMBER(F1295),ISNUMBER(H1295),ISNUMBER(I1295),F1295&gt;0,H1295&gt;=0,I1295&gt;=H1295),"Цена учтена","Уточнить цену/количество"))</x:f>
        <x:v>Цена учтена</x:v>
      </x:c>
      <x:c r="P1295" s="10"/>
      <x:c r="Q1295" s="18" t="str">
        <x:v>Бюджетная оценка автора</x:v>
      </x:c>
      <x:c r="R1295" s="18" t="str"/>
    </x:row>
    <x:row r="1296" ht="44" customHeight="1">
      <x:c r="A1296" s="10" t="str">
        <x:v>B8.1</x:v>
      </x:c>
      <x:c r="B1296" s="10" t="str">
        <x:v>B8</x:v>
      </x:c>
      <x:c r="C1296" s="11" t="str">
        <x:v>Помещение</x:v>
      </x:c>
      <x:c r="D1296" s="11" t="str">
        <x:v>Серверная стойка</x:v>
      </x:c>
      <x:c r="E1296" s="11" t="str">
        <x:v>42U, ширина 800 мм, глубина 1200–1400 мм, нагрузка ≥1500 кг</x:v>
      </x:c>
      <x:c r="F1296" s="14" t="n">
        <x:v>5</x:v>
      </x:c>
      <x:c r="G1296" s="3" t="str">
        <x:v>шт</x:v>
      </x:c>
      <x:c r="H1296" s="15" t="n">
        <x:v>1500</x:v>
      </x:c>
      <x:c r="I1296" s="15" t="n">
        <x:v>3500</x:v>
      </x:c>
      <x:c r="J1296" s="16" t="n">
        <x:f>IF(AND(ISNUMBER(F1296),ISNUMBER(H1296)),F1296*H1296,"")</x:f>
        <x:v>7500</x:v>
      </x:c>
      <x:c r="K1296" s="16" t="n">
        <x:f>IF(AND(ISNUMBER(F1296),ISNUMBER(I1296)),F1296*I1296,"")</x:f>
        <x:v>17500</x:v>
      </x:c>
      <x:c r="L1296" s="11" t="str">
        <x:v>Купить</x:v>
      </x:c>
      <x:c r="M1296" s="11" t="str">
        <x:v>Проверить длину рельсов, пространство сзади и массу заполненной стойки.</x:v>
      </x:c>
      <x:c r="N1296" s="11" t="str">
        <x:v>Бюджетная оценка на 03.10.2026. Источник подтверждает характеристики, а не цену.</x:v>
      </x:c>
      <x:c r="O1296" s="11" t="str">
        <x:f>IF(C1296="Опционально","Вне итога",IF(AND(ISNUMBER(F1296),ISNUMBER(H1296),ISNUMBER(I1296),F1296&gt;0,H1296&gt;=0,I1296&gt;=H1296),"Цена учтена","Уточнить цену/количество"))</x:f>
        <x:v>Цена учтена</x:v>
      </x:c>
      <x:c r="P1296" s="10"/>
      <x:c r="Q1296" s="18" t="str">
        <x:v>Бюджетная оценка автора</x:v>
      </x:c>
      <x:c r="R1296" s="18" t="str"/>
    </x:row>
    <x:row r="1297" ht="44" customHeight="1">
      <x:c r="A1297" s="10" t="str">
        <x:v>B8.1</x:v>
      </x:c>
      <x:c r="B1297" s="10" t="str">
        <x:v>B8</x:v>
      </x:c>
      <x:c r="C1297" s="11" t="str">
        <x:v>Помещение</x:v>
      </x:c>
      <x:c r="D1297" s="11" t="str">
        <x:v>Полка для NAS и сетевого оборудования</x:v>
      </x:c>
      <x:c r="E1297" s="11" t="str">
        <x:v>19 дюймов, усиленная</x:v>
      </x:c>
      <x:c r="F1297" s="14" t="n">
        <x:v>10</x:v>
      </x:c>
      <x:c r="G1297" s="3" t="str">
        <x:v>шт</x:v>
      </x:c>
      <x:c r="H1297" s="15" t="n">
        <x:v>70</x:v>
      </x:c>
      <x:c r="I1297" s="15" t="n">
        <x:v>160</x:v>
      </x:c>
      <x:c r="J1297" s="16" t="n">
        <x:f>IF(AND(ISNUMBER(F1297),ISNUMBER(H1297)),F1297*H1297,"")</x:f>
        <x:v>700</x:v>
      </x:c>
      <x:c r="K1297" s="16" t="n">
        <x:f>IF(AND(ISNUMBER(F1297),ISNUMBER(I1297)),F1297*I1297,"")</x:f>
        <x:v>1600</x:v>
      </x:c>
      <x:c r="L1297" s="11" t="str">
        <x:v>Купить</x:v>
      </x:c>
      <x:c r="M1297" s="11" t="str"/>
      <x:c r="N1297" s="11" t="str">
        <x:v>Бюджетная оценка на 03.10.2026. Источник подтверждает характеристики, а не цену.</x:v>
      </x:c>
      <x:c r="O1297" s="11" t="str">
        <x:f>IF(C1297="Опционально","Вне итога",IF(AND(ISNUMBER(F1297),ISNUMBER(H1297),ISNUMBER(I1297),F1297&gt;0,H1297&gt;=0,I1297&gt;=H1297),"Цена учтена","Уточнить цену/количество"))</x:f>
        <x:v>Цена учтена</x:v>
      </x:c>
      <x:c r="P1297" s="10"/>
      <x:c r="Q1297" s="18" t="str">
        <x:v>Бюджетная оценка автора</x:v>
      </x:c>
      <x:c r="R1297" s="18" t="str"/>
    </x:row>
    <x:row r="1298" ht="44" customHeight="1">
      <x:c r="A1298" s="10" t="str">
        <x:v>B8.1</x:v>
      </x:c>
      <x:c r="B1298" s="10" t="str">
        <x:v>B8</x:v>
      </x:c>
      <x:c r="C1298" s="11" t="str">
        <x:v>Помещение</x:v>
      </x:c>
      <x:c r="D1298" s="11" t="str">
        <x:v>Закрытие пустых мест и организация кабелей</x:v>
      </x:c>
      <x:c r="E1298" s="11" t="str">
        <x:v>Заглушки U, вертикальный и горизонтальный органайзеры, крепёж M6</x:v>
      </x:c>
      <x:c r="F1298" s="14" t="n">
        <x:v>5</x:v>
      </x:c>
      <x:c r="G1298" s="3" t="str">
        <x:v>к-т</x:v>
      </x:c>
      <x:c r="H1298" s="15" t="n">
        <x:v>160</x:v>
      </x:c>
      <x:c r="I1298" s="15" t="n">
        <x:v>400</x:v>
      </x:c>
      <x:c r="J1298" s="16" t="n">
        <x:f>IF(AND(ISNUMBER(F1298),ISNUMBER(H1298)),F1298*H1298,"")</x:f>
        <x:v>800</x:v>
      </x:c>
      <x:c r="K1298" s="16" t="n">
        <x:f>IF(AND(ISNUMBER(F1298),ISNUMBER(I1298)),F1298*I1298,"")</x:f>
        <x:v>2000</x:v>
      </x:c>
      <x:c r="L1298" s="11" t="str">
        <x:v>Купить</x:v>
      </x:c>
      <x:c r="M1298" s="11" t="str">
        <x:v>Предотвращение возврата горячего воздуха и удобное обслуживание. Рельсы серверов считаются в серверном комплекте.</x:v>
      </x:c>
      <x:c r="N1298" s="11" t="str">
        <x:v>Бюджетная оценка на 03.10.2026. Источник подтверждает характеристики, а не цену.</x:v>
      </x:c>
      <x:c r="O1298" s="11" t="str">
        <x:f>IF(C1298="Опционально","Вне итога",IF(AND(ISNUMBER(F1298),ISNUMBER(H1298),ISNUMBER(I1298),F1298&gt;0,H1298&gt;=0,I1298&gt;=H1298),"Цена учтена","Уточнить цену/количество"))</x:f>
        <x:v>Цена учтена</x:v>
      </x:c>
      <x:c r="P1298" s="10"/>
      <x:c r="Q1298" s="18" t="str">
        <x:v>Бюджетная оценка автора</x:v>
      </x:c>
      <x:c r="R1298" s="18" t="str"/>
    </x:row>
    <x:row r="1299" ht="44" customHeight="1">
      <x:c r="A1299" s="10" t="str">
        <x:v>B8.1</x:v>
      </x:c>
      <x:c r="B1299" s="10" t="str">
        <x:v>B8</x:v>
      </x:c>
      <x:c r="C1299" s="11" t="str">
        <x:v>Помещение</x:v>
      </x:c>
      <x:c r="D1299" s="11" t="str">
        <x:v>Заземление стоек</x:v>
      </x:c>
      <x:c r="E1299" s="11" t="str">
        <x:v>Шина, перемычки, наконечники</x:v>
      </x:c>
      <x:c r="F1299" s="14" t="n">
        <x:v>5</x:v>
      </x:c>
      <x:c r="G1299" s="3" t="str">
        <x:v>к-т</x:v>
      </x:c>
      <x:c r="H1299" s="15" t="n">
        <x:v>80</x:v>
      </x:c>
      <x:c r="I1299" s="15" t="n">
        <x:v>220</x:v>
      </x:c>
      <x:c r="J1299" s="16" t="n">
        <x:f>IF(AND(ISNUMBER(F1299),ISNUMBER(H1299)),F1299*H1299,"")</x:f>
        <x:v>400</x:v>
      </x:c>
      <x:c r="K1299" s="16" t="n">
        <x:f>IF(AND(ISNUMBER(F1299),ISNUMBER(I1299)),F1299*I1299,"")</x:f>
        <x:v>1100</x:v>
      </x:c>
      <x:c r="L1299" s="11" t="str">
        <x:v>Купить</x:v>
      </x:c>
      <x:c r="M1299" s="11" t="str"/>
      <x:c r="N1299" s="11" t="str">
        <x:v>Бюджетная оценка на 03.10.2026. Источник подтверждает характеристики, а не цену.</x:v>
      </x:c>
      <x:c r="O1299" s="11" t="str">
        <x:f>IF(C1299="Опционально","Вне итога",IF(AND(ISNUMBER(F1299),ISNUMBER(H1299),ISNUMBER(I1299),F1299&gt;0,H1299&gt;=0,I1299&gt;=H1299),"Цена учтена","Уточнить цену/количество"))</x:f>
        <x:v>Цена учтена</x:v>
      </x:c>
      <x:c r="P1299" s="10"/>
      <x:c r="Q1299" s="18" t="str">
        <x:v>Бюджетная оценка автора</x:v>
      </x:c>
      <x:c r="R1299" s="18" t="str"/>
    </x:row>
    <x:row r="1300" ht="61" customHeight="1">
      <x:c r="A1300" s="10" t="str">
        <x:v>B8.1</x:v>
      </x:c>
      <x:c r="B1300" s="10" t="str">
        <x:v>B8</x:v>
      </x:c>
      <x:c r="C1300" s="11" t="str">
        <x:v>Помещение</x:v>
      </x:c>
      <x:c r="D1300" s="11" t="str">
        <x:v>Источник бесперебойного питания</x:v>
      </x:c>
      <x:c r="E1300" s="11" t="str">
        <x:v>Онлайн ИБП 60kVA. Активная мощность ≥60kW</x:v>
      </x:c>
      <x:c r="F1300" s="14" t="n">
        <x:v>1</x:v>
      </x:c>
      <x:c r="G1300" s="3" t="str">
        <x:v>шт</x:v>
      </x:c>
      <x:c r="H1300" s="15" t="n">
        <x:v>22000</x:v>
      </x:c>
      <x:c r="I1300" s="15" t="n">
        <x:v>45000</x:v>
      </x:c>
      <x:c r="J1300" s="16" t="n">
        <x:f>IF(AND(ISNUMBER(F1300),ISNUMBER(H1300)),F1300*H1300,"")</x:f>
        <x:v>22000</x:v>
      </x:c>
      <x:c r="K1300" s="16" t="n">
        <x:f>IF(AND(ISNUMBER(F1300),ISNUMBER(I1300)),F1300*I1300,"")</x:f>
        <x:v>45000</x:v>
      </x:c>
      <x:c r="L1300" s="11" t="str">
        <x:v>Купить</x:v>
      </x:c>
      <x:c r="M1300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1300" s="11" t="str">
        <x:v>Бюджетная оценка на 03.10.2026. Источник подтверждает характеристики, а не цену.</x:v>
      </x:c>
      <x:c r="O1300" s="11" t="str">
        <x:f>IF(C1300="Опционально","Вне итога",IF(AND(ISNUMBER(F1300),ISNUMBER(H1300),ISNUMBER(I1300),F1300&gt;0,H1300&gt;=0,I1300&gt;=H1300),"Цена учтена","Уточнить цену/количество"))</x:f>
        <x:v>Цена учтена</x:v>
      </x:c>
      <x:c r="P1300" s="10"/>
      <x:c r="Q1300" s="18" t="str">
        <x:v>Бюджетная оценка автора</x:v>
      </x:c>
      <x:c r="R1300" s="18" t="str"/>
    </x:row>
    <x:row r="1301" ht="61" customHeight="1">
      <x:c r="A1301" s="10" t="str">
        <x:v>B8.1</x:v>
      </x:c>
      <x:c r="B1301" s="10" t="str">
        <x:v>B8</x:v>
      </x:c>
      <x:c r="C1301" s="11" t="str">
        <x:v>Помещение</x:v>
      </x:c>
      <x:c r="D1301" s="11" t="str">
        <x:v>Батареи и шкаф батарей</x:v>
      </x:c>
      <x:c r="E1301" s="11" t="str">
        <x:v>Внешний комплект, 5–10 минут при нагрузке 48kW</x:v>
      </x:c>
      <x:c r="F1301" s="14" t="n">
        <x:v>1</x:v>
      </x:c>
      <x:c r="G1301" s="3" t="str">
        <x:v>к-т</x:v>
      </x:c>
      <x:c r="H1301" s="15" t="n">
        <x:v>16800</x:v>
      </x:c>
      <x:c r="I1301" s="15" t="n">
        <x:v>40800</x:v>
      </x:c>
      <x:c r="J1301" s="16" t="n">
        <x:f>IF(AND(ISNUMBER(F1301),ISNUMBER(H1301)),F1301*H1301,"")</x:f>
        <x:v>16800</x:v>
      </x:c>
      <x:c r="K1301" s="16" t="n">
        <x:f>IF(AND(ISNUMBER(F1301),ISNUMBER(I1301)),F1301*I1301,"")</x:f>
        <x:v>40800</x:v>
      </x:c>
      <x:c r="L1301" s="11" t="str">
        <x:v>Купить</x:v>
      </x:c>
      <x:c r="M1301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1301" s="11" t="str">
        <x:v>Бюджетная оценка на 03.10.2026. Источник подтверждает характеристики, а не цену.</x:v>
      </x:c>
      <x:c r="O1301" s="11" t="str">
        <x:f>IF(C1301="Опционально","Вне итога",IF(AND(ISNUMBER(F1301),ISNUMBER(H1301),ISNUMBER(I1301),F1301&gt;0,H1301&gt;=0,I1301&gt;=H1301),"Цена учтена","Уточнить цену/количество"))</x:f>
        <x:v>Цена учтена</x:v>
      </x:c>
      <x:c r="P1301" s="10"/>
      <x:c r="Q1301" s="18" t="str">
        <x:v>Бюджетная оценка автора</x:v>
      </x:c>
      <x:c r="R1301" s="18" t="str"/>
    </x:row>
    <x:row r="1302" ht="44" customHeight="1">
      <x:c r="A1302" s="10" t="str">
        <x:v>B8.1</x:v>
      </x:c>
      <x:c r="B1302" s="10" t="str">
        <x:v>B8</x:v>
      </x:c>
      <x:c r="C1302" s="11" t="str">
        <x:v>Помещение</x:v>
      </x:c>
      <x:c r="D1302" s="11" t="str">
        <x:v>Сервисный обход ИБП</x:v>
      </x:c>
      <x:c r="E1302" s="11" t="str">
        <x:v>Внешний maintenance bypass и кабели подключения</x:v>
      </x:c>
      <x:c r="F1302" s="14" t="n">
        <x:v>1</x:v>
      </x:c>
      <x:c r="G1302" s="3" t="str">
        <x:v>к-т</x:v>
      </x:c>
      <x:c r="H1302" s="15" t="n">
        <x:v>1000</x:v>
      </x:c>
      <x:c r="I1302" s="15" t="n">
        <x:v>4000</x:v>
      </x:c>
      <x:c r="J1302" s="16" t="n">
        <x:f>IF(AND(ISNUMBER(F1302),ISNUMBER(H1302)),F1302*H1302,"")</x:f>
        <x:v>1000</x:v>
      </x:c>
      <x:c r="K1302" s="16" t="n">
        <x:f>IF(AND(ISNUMBER(F1302),ISNUMBER(I1302)),F1302*I1302,"")</x:f>
        <x:v>4000</x:v>
      </x:c>
      <x:c r="L1302" s="11" t="str">
        <x:v>Купить</x:v>
      </x:c>
      <x:c r="M1302" s="11" t="str">
        <x:v>Позволяет обслуживать ИБП. Тип подключения согласует электрик.</x:v>
      </x:c>
      <x:c r="N1302" s="11" t="str">
        <x:v>Бюджетная оценка на 03.10.2026. Источник подтверждает характеристики, а не цену.</x:v>
      </x:c>
      <x:c r="O1302" s="11" t="str">
        <x:f>IF(C1302="Опционально","Вне итога",IF(AND(ISNUMBER(F1302),ISNUMBER(H1302),ISNUMBER(I1302),F1302&gt;0,H1302&gt;=0,I1302&gt;=H1302),"Цена учтена","Уточнить цену/количество"))</x:f>
        <x:v>Цена учтена</x:v>
      </x:c>
      <x:c r="P1302" s="10"/>
      <x:c r="Q1302" s="18" t="str">
        <x:v>Бюджетная оценка автора</x:v>
      </x:c>
      <x:c r="R1302" s="18" t="str"/>
    </x:row>
    <x:row r="1303" ht="44" customHeight="1">
      <x:c r="A1303" s="10" t="str">
        <x:v>B8.1</x:v>
      </x:c>
      <x:c r="B1303" s="10" t="str">
        <x:v>B8</x:v>
      </x:c>
      <x:c r="C1303" s="11" t="str">
        <x:v>Помещение</x:v>
      </x:c>
      <x:c r="D1303" s="11" t="str">
        <x:v>Распределители питания в стойках</x:v>
      </x:c>
      <x:c r="E1303" s="11" t="str">
        <x:v>2 PDU на стойку. Для &gt;8kW: 3-фазные 400V 32/63A, выходы C19 по OEM</x:v>
      </x:c>
      <x:c r="F1303" s="14" t="n">
        <x:v>10</x:v>
      </x:c>
      <x:c r="G1303" s="3" t="str">
        <x:v>шт</x:v>
      </x:c>
      <x:c r="H1303" s="15" t="n">
        <x:v>350</x:v>
      </x:c>
      <x:c r="I1303" s="15" t="n">
        <x:v>1500</x:v>
      </x:c>
      <x:c r="J1303" s="16" t="n">
        <x:f>IF(AND(ISNUMBER(F1303),ISNUMBER(H1303)),F1303*H1303,"")</x:f>
        <x:v>3500</x:v>
      </x:c>
      <x:c r="K1303" s="16" t="n">
        <x:f>IF(AND(ISNUMBER(F1303),ISNUMBER(I1303)),F1303*I1303,"")</x:f>
        <x:v>15000</x:v>
      </x:c>
      <x:c r="L1303" s="11" t="str">
        <x:v>Купить</x:v>
      </x:c>
      <x:c r="M1303" s="11" t="str">
        <x:v>Число и номинал розеток уточнить по комплекту шнуров. Два PDU от одного ИБП не образуют независимые электровводы.</x:v>
      </x:c>
      <x:c r="N1303" s="11" t="str">
        <x:v>Бюджетная оценка на 03.10.2026. Источник подтверждает характеристики, а не цену.</x:v>
      </x:c>
      <x:c r="O1303" s="11" t="str">
        <x:f>IF(C1303="Опционально","Вне итога",IF(AND(ISNUMBER(F1303),ISNUMBER(H1303),ISNUMBER(I1303),F1303&gt;0,H1303&gt;=0,I1303&gt;=H1303),"Цена учтена","Уточнить цену/количество"))</x:f>
        <x:v>Цена учтена</x:v>
      </x:c>
      <x:c r="P1303" s="10"/>
      <x:c r="Q1303" s="18" t="str">
        <x:v>Бюджетная оценка автора</x:v>
      </x:c>
      <x:c r="R1303" s="18" t="str"/>
    </x:row>
    <x:row r="1304" ht="44" customHeight="1">
      <x:c r="A1304" s="10" t="str">
        <x:v>B8.1</x:v>
      </x:c>
      <x:c r="B1304" s="10" t="str">
        <x:v>B8</x:v>
      </x:c>
      <x:c r="C1304" s="11" t="str">
        <x:v>Помещение</x:v>
      </x:c>
      <x:c r="D1304" s="11" t="str">
        <x:v>Электрощит помещения</x:v>
      </x:c>
      <x:c r="E1304" s="11" t="str">
        <x:v>Вводной выключатель, отдельные линии IT и охлаждения, УЗИП, учёт, защитные устройства</x:v>
      </x:c>
      <x:c r="F1304" s="14" t="n">
        <x:v>1</x:v>
      </x:c>
      <x:c r="G1304" s="3" t="str">
        <x:v>к-т</x:v>
      </x:c>
      <x:c r="H1304" s="15" t="n">
        <x:v>1800</x:v>
      </x:c>
      <x:c r="I1304" s="15" t="n">
        <x:v>6000</x:v>
      </x:c>
      <x:c r="J1304" s="16" t="n">
        <x:f>IF(AND(ISNUMBER(F1304),ISNUMBER(H1304)),F1304*H1304,"")</x:f>
        <x:v>1800</x:v>
      </x:c>
      <x:c r="K1304" s="16" t="n">
        <x:f>IF(AND(ISNUMBER(F1304),ISNUMBER(I1304)),F1304*I1304,"")</x:f>
        <x:v>6000</x:v>
      </x:c>
      <x:c r="L1304" s="11" t="str">
        <x:v>Купить</x:v>
      </x:c>
      <x:c r="M1304" s="11" t="str">
        <x:v>Номиналы, селективность, УЗО и сечения определяются проектом. В цену включена комплектация щита.</x:v>
      </x:c>
      <x:c r="N1304" s="11" t="str">
        <x:v>Бюджетная оценка на 03.10.2026. Источник подтверждает характеристики, а не цену.</x:v>
      </x:c>
      <x:c r="O1304" s="11" t="str">
        <x:f>IF(C1304="Опционально","Вне итога",IF(AND(ISNUMBER(F1304),ISNUMBER(H1304),ISNUMBER(I1304),F1304&gt;0,H1304&gt;=0,I1304&gt;=H1304),"Цена учтена","Уточнить цену/количество"))</x:f>
        <x:v>Цена учтена</x:v>
      </x:c>
      <x:c r="P1304" s="10"/>
      <x:c r="Q1304" s="18" t="str">
        <x:v>Бюджетная оценка автора</x:v>
      </x:c>
      <x:c r="R1304" s="18" t="str"/>
    </x:row>
    <x:row r="1305" ht="44" customHeight="1">
      <x:c r="A1305" s="10" t="str">
        <x:v>B8.1</x:v>
      </x:c>
      <x:c r="B1305" s="10" t="str">
        <x:v>B8</x:v>
      </x:c>
      <x:c r="C1305" s="11" t="str">
        <x:v>Помещение</x:v>
      </x:c>
      <x:c r="D1305" s="11" t="str">
        <x:v>Силовой кабель и прокладка до комнаты</x:v>
      </x:c>
      <x:c r="E1305" s="11" t="str">
        <x:v>Кабель, лоток, вводы и крепления. Сечение по расчёту</x:v>
      </x:c>
      <x:c r="F1305" s="14" t="n">
        <x:v>30</x:v>
      </x:c>
      <x:c r="G1305" s="3" t="str">
        <x:v>м</x:v>
      </x:c>
      <x:c r="H1305" s="15" t="n">
        <x:v>40</x:v>
      </x:c>
      <x:c r="I1305" s="15" t="n">
        <x:v>100</x:v>
      </x:c>
      <x:c r="J1305" s="16" t="n">
        <x:f>IF(AND(ISNUMBER(F1305),ISNUMBER(H1305)),F1305*H1305,"")</x:f>
        <x:v>1200</x:v>
      </x:c>
      <x:c r="K1305" s="16" t="n">
        <x:f>IF(AND(ISNUMBER(F1305),ISNUMBER(I1305)),F1305*I1305,"")</x:f>
        <x:v>3000</x:v>
      </x:c>
      <x:c r="L1305" s="11" t="str">
        <x:v>Купить</x:v>
      </x:c>
      <x:c r="M1305" s="11" t="str">
        <x:v>Исходная трасса 30 м. Меняется после обмера. Не является готовым выбором сечения кабеля.</x:v>
      </x:c>
      <x:c r="N1305" s="11" t="str">
        <x:v>Бюджетная оценка на 03.10.2026. Источник подтверждает характеристики, а не цену.</x:v>
      </x:c>
      <x:c r="O1305" s="11" t="str">
        <x:f>IF(C1305="Опционально","Вне итога",IF(AND(ISNUMBER(F1305),ISNUMBER(H1305),ISNUMBER(I1305),F1305&gt;0,H1305&gt;=0,I1305&gt;=H1305),"Цена учтена","Уточнить цену/количество"))</x:f>
        <x:v>Цена учтена</x:v>
      </x:c>
      <x:c r="P1305" s="10"/>
      <x:c r="Q1305" s="18" t="str">
        <x:v>Бюджетная оценка автора</x:v>
      </x:c>
      <x:c r="R1305" s="18" t="str"/>
    </x:row>
    <x:row r="1306" ht="44" customHeight="1">
      <x:c r="A1306" s="10" t="str">
        <x:v>B8.1</x:v>
      </x:c>
      <x:c r="B1306" s="10" t="str">
        <x:v>B8</x:v>
      </x:c>
      <x:c r="C1306" s="11" t="str">
        <x:v>Помещение</x:v>
      </x:c>
      <x:c r="D1306" s="11" t="str">
        <x:v>Внутренние силовые линии</x:v>
      </x:c>
      <x:c r="E1306" s="11" t="str">
        <x:v>Кабели от щита до ИБП/PDU и оборудования охлаждения</x:v>
      </x:c>
      <x:c r="F1306" s="14" t="n">
        <x:v>84</x:v>
      </x:c>
      <x:c r="G1306" s="3" t="str">
        <x:v>м</x:v>
      </x:c>
      <x:c r="H1306" s="15" t="n">
        <x:v>25</x:v>
      </x:c>
      <x:c r="I1306" s="15" t="n">
        <x:v>70</x:v>
      </x:c>
      <x:c r="J1306" s="16" t="n">
        <x:f>IF(AND(ISNUMBER(F1306),ISNUMBER(H1306)),F1306*H1306,"")</x:f>
        <x:v>2100</x:v>
      </x:c>
      <x:c r="K1306" s="16" t="n">
        <x:f>IF(AND(ISNUMBER(F1306),ISNUMBER(I1306)),F1306*I1306,"")</x:f>
        <x:v>5880</x:v>
      </x:c>
      <x:c r="L1306" s="11" t="str">
        <x:v>Купить</x:v>
      </x:c>
      <x:c r="M1306" s="11" t="str">
        <x:v>Исходные длины. Наконечники, разъёмы и крепёж учтены в строке расходников.</x:v>
      </x:c>
      <x:c r="N1306" s="11" t="str">
        <x:v>Бюджетная оценка на 03.10.2026. Источник подтверждает характеристики, а не цену.</x:v>
      </x:c>
      <x:c r="O1306" s="11" t="str">
        <x:f>IF(C1306="Опционально","Вне итога",IF(AND(ISNUMBER(F1306),ISNUMBER(H1306),ISNUMBER(I1306),F1306&gt;0,H1306&gt;=0,I1306&gt;=H1306),"Цена учтена","Уточнить цену/количество"))</x:f>
        <x:v>Цена учтена</x:v>
      </x:c>
      <x:c r="P1306" s="10"/>
      <x:c r="Q1306" s="18" t="str">
        <x:v>Бюджетная оценка автора</x:v>
      </x:c>
      <x:c r="R1306" s="18" t="str"/>
    </x:row>
    <x:row r="1307" ht="61" customHeight="1">
      <x:c r="A1307" s="10" t="str">
        <x:v>B8.1</x:v>
      </x:c>
      <x:c r="B1307" s="10" t="str">
        <x:v>B8</x:v>
      </x:c>
      <x:c r="C1307" s="11" t="str">
        <x:v>Помещение</x:v>
      </x:c>
      <x:c r="D1307" s="11" t="str">
        <x:v>Резерв на увеличение доступной мощности</x:v>
      </x:c>
      <x:c r="E1307" s="11" t="str">
        <x:v>Техническое присоединение/изменение ввода, если существующей мощности не хватает</x:v>
      </x:c>
      <x:c r="F1307" s="14" t="n">
        <x:v>1</x:v>
      </x:c>
      <x:c r="G1307" s="3" t="str">
        <x:v>резерв</x:v>
      </x:c>
      <x:c r="H1307" s="15" t="n">
        <x:v>0</x:v>
      </x:c>
      <x:c r="I1307" s="15" t="n">
        <x:v>70000</x:v>
      </x:c>
      <x:c r="J1307" s="16" t="n">
        <x:f>IF(AND(ISNUMBER(F1307),ISNUMBER(H1307)),F1307*H1307,"")</x:f>
        <x:v>0</x:v>
      </x:c>
      <x:c r="K1307" s="16" t="n">
        <x:f>IF(AND(ISNUMBER(F1307),ISNUMBER(I1307)),F1307*I1307,"")</x:f>
        <x:v>70000</x:v>
      </x:c>
      <x:c r="L1307" s="11" t="str">
        <x:v>Резерв</x:v>
      </x:c>
      <x:c r="M1307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1307" s="11" t="str">
        <x:v>Бюджетная оценка на 03.10.2026. Источник подтверждает характеристики, а не цену.</x:v>
      </x:c>
      <x:c r="O1307" s="11" t="str">
        <x:f>IF(C1307="Опционально","Вне итога",IF(AND(ISNUMBER(F1307),ISNUMBER(H1307),ISNUMBER(I1307),F1307&gt;0,H1307&gt;=0,I1307&gt;=H1307),"Цена учтена","Уточнить цену/количество"))</x:f>
        <x:v>Цена учтена</x:v>
      </x:c>
      <x:c r="P1307" s="10"/>
      <x:c r="Q1307" s="18" t="str">
        <x:v>Бюджетная оценка автора</x:v>
      </x:c>
      <x:c r="R1307" s="18" t="str"/>
    </x:row>
    <x:row r="1308" ht="61" customHeight="1">
      <x:c r="A1308" s="10" t="str">
        <x:v>B8.1</x:v>
      </x:c>
      <x:c r="B1308" s="10" t="str">
        <x:v>B8</x:v>
      </x:c>
      <x:c r="C1308" s="11" t="str">
        <x:v>Помещение</x:v>
      </x:c>
      <x:c r="D1308" s="11" t="str">
        <x:v>Постоянное охлаждение комнаты</x:v>
      </x:c>
      <x:c r="E1308" s="11" t="str">
        <x:v>3 установка(и), суммарно ≥63kW холода. Работа 24/7</x:v>
      </x:c>
      <x:c r="F1308" s="14" t="n">
        <x:v>3</x:v>
      </x:c>
      <x:c r="G1308" s="3" t="str">
        <x:v>шт</x:v>
      </x:c>
      <x:c r="H1308" s="15" t="n">
        <x:v>7350</x:v>
      </x:c>
      <x:c r="I1308" s="15" t="n">
        <x:v>17850</x:v>
      </x:c>
      <x:c r="J1308" s="16" t="n">
        <x:f>IF(AND(ISNUMBER(F1308),ISNUMBER(H1308)),F1308*H1308,"")</x:f>
        <x:v>22050</x:v>
      </x:c>
      <x:c r="K1308" s="16" t="n">
        <x:f>IF(AND(ISNUMBER(F1308),ISNUMBER(I1308)),F1308*I1308,"")</x:f>
        <x:v>53550</x:v>
      </x:c>
      <x:c r="L1308" s="11" t="str">
        <x:v>Купить</x:v>
      </x:c>
      <x:c r="M1308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1308" s="11" t="str">
        <x:v>Бюджетная оценка на 03.10.2026. Источник подтверждает характеристики, а не цену.</x:v>
      </x:c>
      <x:c r="O1308" s="11" t="str">
        <x:f>IF(C1308="Опционально","Вне итога",IF(AND(ISNUMBER(F1308),ISNUMBER(H1308),ISNUMBER(I1308),F1308&gt;0,H1308&gt;=0,I1308&gt;=H1308),"Цена учтена","Уточнить цену/количество"))</x:f>
        <x:v>Цена учтена</x:v>
      </x:c>
      <x:c r="P1308" s="10"/>
      <x:c r="Q1308" s="18" t="str">
        <x:v>Бюджетная оценка автора</x:v>
      </x:c>
      <x:c r="R1308" s="18" t="str"/>
    </x:row>
    <x:row r="1309" ht="44" customHeight="1">
      <x:c r="A1309" s="10" t="str">
        <x:v>B8.1</x:v>
      </x:c>
      <x:c r="B1309" s="10" t="str">
        <x:v>B8</x:v>
      </x:c>
      <x:c r="C1309" s="11" t="str">
        <x:v>Помещение</x:v>
      </x:c>
      <x:c r="D1309" s="11" t="str">
        <x:v>Трассы охлаждения и дренаж</x:v>
      </x:c>
      <x:c r="E1309" s="11" t="str">
        <x:v>Подача/обратка или фреон, теплоизоляция, отвод конденсата, кронштейны</x:v>
      </x:c>
      <x:c r="F1309" s="14" t="n">
        <x:v>60</x:v>
      </x:c>
      <x:c r="G1309" s="3" t="str">
        <x:v>м</x:v>
      </x:c>
      <x:c r="H1309" s="15" t="n">
        <x:v>25</x:v>
      </x:c>
      <x:c r="I1309" s="15" t="n">
        <x:v>65</x:v>
      </x:c>
      <x:c r="J1309" s="16" t="n">
        <x:f>IF(AND(ISNUMBER(F1309),ISNUMBER(H1309)),F1309*H1309,"")</x:f>
        <x:v>1500</x:v>
      </x:c>
      <x:c r="K1309" s="16" t="n">
        <x:f>IF(AND(ISNUMBER(F1309),ISNUMBER(I1309)),F1309*I1309,"")</x:f>
        <x:v>3900</x:v>
      </x:c>
      <x:c r="L1309" s="11" t="str">
        <x:v>Купить</x:v>
      </x:c>
      <x:c r="M1309" s="11" t="str">
        <x:v>20 м на установку как исходная длина. Проверить допустимую длину и перепад высот.</x:v>
      </x:c>
      <x:c r="N1309" s="11" t="str">
        <x:v>Бюджетная оценка на 03.10.2026. Источник подтверждает характеристики, а не цену.</x:v>
      </x:c>
      <x:c r="O1309" s="11" t="str">
        <x:f>IF(C1309="Опционально","Вне итога",IF(AND(ISNUMBER(F1309),ISNUMBER(H1309),ISNUMBER(I1309),F1309&gt;0,H1309&gt;=0,I1309&gt;=H1309),"Цена учтена","Уточнить цену/количество"))</x:f>
        <x:v>Цена учтена</x:v>
      </x:c>
      <x:c r="P1309" s="10"/>
      <x:c r="Q1309" s="18" t="str">
        <x:v>Бюджетная оценка автора</x:v>
      </x:c>
      <x:c r="R1309" s="18" t="str"/>
    </x:row>
    <x:row r="1310" ht="44" customHeight="1">
      <x:c r="A1310" s="10" t="str">
        <x:v>B8.1</x:v>
      </x:c>
      <x:c r="B1310" s="10" t="str">
        <x:v>B8</x:v>
      </x:c>
      <x:c r="C1310" s="11" t="str">
        <x:v>Помещение</x:v>
      </x:c>
      <x:c r="D1310" s="11" t="str">
        <x:v>Монтаж и настройка охлаждения</x:v>
      </x:c>
      <x:c r="E1310" s="11" t="str">
        <x:v>Установка наружных блоков, вакуумирование/заправка, настройка 24/7</x:v>
      </x:c>
      <x:c r="F1310" s="14" t="n">
        <x:v>3</x:v>
      </x:c>
      <x:c r="G1310" s="3" t="str">
        <x:v>усл</x:v>
      </x:c>
      <x:c r="H1310" s="15" t="n">
        <x:v>600</x:v>
      </x:c>
      <x:c r="I1310" s="15" t="n">
        <x:v>1800</x:v>
      </x:c>
      <x:c r="J1310" s="16" t="n">
        <x:f>IF(AND(ISNUMBER(F1310),ISNUMBER(H1310)),F1310*H1310,"")</x:f>
        <x:v>1800</x:v>
      </x:c>
      <x:c r="K1310" s="16" t="n">
        <x:f>IF(AND(ISNUMBER(F1310),ISNUMBER(I1310)),F1310*I1310,"")</x:f>
        <x:v>5400</x:v>
      </x:c>
      <x:c r="L1310" s="11" t="str">
        <x:v>Купить</x:v>
      </x:c>
      <x:c r="M1310" s="11" t="str"/>
      <x:c r="N1310" s="11" t="str">
        <x:v>Бюджетная оценка на 03.10.2026. Источник подтверждает характеристики, а не цену.</x:v>
      </x:c>
      <x:c r="O1310" s="11" t="str">
        <x:f>IF(C1310="Опционально","Вне итога",IF(AND(ISNUMBER(F1310),ISNUMBER(H1310),ISNUMBER(I1310),F1310&gt;0,H1310&gt;=0,I1310&gt;=H1310),"Цена учтена","Уточнить цену/количество"))</x:f>
        <x:v>Цена учтена</x:v>
      </x:c>
      <x:c r="P1310" s="10"/>
      <x:c r="Q1310" s="18" t="str">
        <x:v>Бюджетная оценка автора</x:v>
      </x:c>
      <x:c r="R1310" s="18" t="str"/>
    </x:row>
    <x:row r="1311" ht="44" customHeight="1">
      <x:c r="A1311" s="10" t="str">
        <x:v>B8.1</x:v>
      </x:c>
      <x:c r="B1311" s="10" t="str">
        <x:v>B8</x:v>
      </x:c>
      <x:c r="C1311" s="11" t="str">
        <x:v>Помещение</x:v>
      </x:c>
      <x:c r="D1311" s="11" t="str">
        <x:v>Разделение холодного и горячего воздуха</x:v>
      </x:c>
      <x:c r="E1311" s="11" t="str">
        <x:v>Направление потока, панели/изоляция, проект размещения</x:v>
      </x:c>
      <x:c r="F1311" s="14" t="n">
        <x:v>5</x:v>
      </x:c>
      <x:c r="G1311" s="3" t="str">
        <x:v>к-т</x:v>
      </x:c>
      <x:c r="H1311" s="15" t="n">
        <x:v>1200</x:v>
      </x:c>
      <x:c r="I1311" s="15" t="n">
        <x:v>4500</x:v>
      </x:c>
      <x:c r="J1311" s="16" t="n">
        <x:f>IF(AND(ISNUMBER(F1311),ISNUMBER(H1311)),F1311*H1311,"")</x:f>
        <x:v>6000</x:v>
      </x:c>
      <x:c r="K1311" s="16" t="n">
        <x:f>IF(AND(ISNUMBER(F1311),ISNUMBER(I1311)),F1311*I1311,"")</x:f>
        <x:v>22500</x:v>
      </x:c>
      <x:c r="L1311" s="11" t="str">
        <x:v>Купить</x:v>
      </x:c>
      <x:c r="M1311" s="11" t="str">
        <x:v>Не закрывать выходы горячего воздуха. Обслуживание и противопожарные проходы сохранить.</x:v>
      </x:c>
      <x:c r="N1311" s="11" t="str">
        <x:v>Бюджетная оценка на 03.10.2026. Источник подтверждает характеристики, а не цену.</x:v>
      </x:c>
      <x:c r="O1311" s="11" t="str">
        <x:f>IF(C1311="Опционально","Вне итога",IF(AND(ISNUMBER(F1311),ISNUMBER(H1311),ISNUMBER(I1311),F1311&gt;0,H1311&gt;=0,I1311&gt;=H1311),"Цена учтена","Уточнить цену/количество"))</x:f>
        <x:v>Цена учтена</x:v>
      </x:c>
      <x:c r="P1311" s="10"/>
      <x:c r="Q1311" s="18" t="str">
        <x:v>Бюджетная оценка автора</x:v>
      </x:c>
      <x:c r="R1311" s="18" t="str"/>
    </x:row>
    <x:row r="1312" ht="44" customHeight="1">
      <x:c r="A1312" s="10" t="str">
        <x:v>B8.1</x:v>
      </x:c>
      <x:c r="B1312" s="10" t="str">
        <x:v>B8</x:v>
      </x:c>
      <x:c r="C1312" s="11" t="str">
        <x:v>Помещение</x:v>
      </x:c>
      <x:c r="D1312" s="11" t="str">
        <x:v>Вентиляция и уплотнение вводов</x:v>
      </x:c>
      <x:c r="E1312" s="11" t="str">
        <x:v>Регулируемая вентиляция, решётки/фильтры, герметизация проходок</x:v>
      </x:c>
      <x:c r="F1312" s="14" t="n">
        <x:v>1</x:v>
      </x:c>
      <x:c r="G1312" s="3" t="str">
        <x:v>к-т</x:v>
      </x:c>
      <x:c r="H1312" s="15" t="n">
        <x:v>800</x:v>
      </x:c>
      <x:c r="I1312" s="15" t="n">
        <x:v>3500</x:v>
      </x:c>
      <x:c r="J1312" s="16" t="n">
        <x:f>IF(AND(ISNUMBER(F1312),ISNUMBER(H1312)),F1312*H1312,"")</x:f>
        <x:v>800</x:v>
      </x:c>
      <x:c r="K1312" s="16" t="n">
        <x:f>IF(AND(ISNUMBER(F1312),ISNUMBER(I1312)),F1312*I1312,"")</x:f>
        <x:v>3500</x:v>
      </x:c>
      <x:c r="L1312" s="11" t="str">
        <x:v>Купить</x:v>
      </x:c>
      <x:c r="M1312" s="11" t="str">
        <x:v>Кондиционер не обеспечивает приток воздуха сам по себе. Решение согласуется с расчётом охлаждения.</x:v>
      </x:c>
      <x:c r="N1312" s="11" t="str">
        <x:v>Бюджетная оценка на 03.10.2026. Источник подтверждает характеристики, а не цену.</x:v>
      </x:c>
      <x:c r="O1312" s="11" t="str">
        <x:f>IF(C1312="Опционально","Вне итога",IF(AND(ISNUMBER(F1312),ISNUMBER(H1312),ISNUMBER(I1312),F1312&gt;0,H1312&gt;=0,I1312&gt;=H1312),"Цена учтена","Уточнить цену/количество"))</x:f>
        <x:v>Цена учтена</x:v>
      </x:c>
      <x:c r="P1312" s="10"/>
      <x:c r="Q1312" s="18" t="str">
        <x:v>Бюджетная оценка автора</x:v>
      </x:c>
      <x:c r="R1312" s="18" t="str"/>
    </x:row>
    <x:row r="1313" ht="44" customHeight="1">
      <x:c r="A1313" s="10" t="str">
        <x:v>B8.1</x:v>
      </x:c>
      <x:c r="B1313" s="10" t="str">
        <x:v>B8</x:v>
      </x:c>
      <x:c r="C1313" s="11" t="str">
        <x:v>Помещение</x:v>
      </x:c>
      <x:c r="D1313" s="11" t="str">
        <x:v>Пожарная сигнализация</x:v>
      </x:c>
      <x:c r="E1313" s="11" t="str">
        <x:v>Датчик дыма, подключение к существующей системе или автономный комплект</x:v>
      </x:c>
      <x:c r="F1313" s="14" t="n">
        <x:v>1</x:v>
      </x:c>
      <x:c r="G1313" s="3" t="str">
        <x:v>к-т</x:v>
      </x:c>
      <x:c r="H1313" s="15" t="n">
        <x:v>150</x:v>
      </x:c>
      <x:c r="I1313" s="15" t="n">
        <x:v>700</x:v>
      </x:c>
      <x:c r="J1313" s="16" t="n">
        <x:f>IF(AND(ISNUMBER(F1313),ISNUMBER(H1313)),F1313*H1313,"")</x:f>
        <x:v>150</x:v>
      </x:c>
      <x:c r="K1313" s="16" t="n">
        <x:f>IF(AND(ISNUMBER(F1313),ISNUMBER(I1313)),F1313*I1313,"")</x:f>
        <x:v>700</x:v>
      </x:c>
      <x:c r="L1313" s="11" t="str">
        <x:v>Купить</x:v>
      </x:c>
      <x:c r="M1313" s="11" t="str"/>
      <x:c r="N1313" s="11" t="str">
        <x:v>Бюджетная оценка на 03.10.2026. Источник подтверждает характеристики, а не цену.</x:v>
      </x:c>
      <x:c r="O1313" s="11" t="str">
        <x:f>IF(C1313="Опционально","Вне итога",IF(AND(ISNUMBER(F1313),ISNUMBER(H1313),ISNUMBER(I1313),F1313&gt;0,H1313&gt;=0,I1313&gt;=H1313),"Цена учтена","Уточнить цену/количество"))</x:f>
        <x:v>Цена учтена</x:v>
      </x:c>
      <x:c r="P1313" s="10"/>
      <x:c r="Q1313" s="18" t="str">
        <x:v>Бюджетная оценка автора</x:v>
      </x:c>
      <x:c r="R1313" s="18" t="str"/>
    </x:row>
    <x:row r="1314" ht="44" customHeight="1">
      <x:c r="A1314" s="10" t="str">
        <x:v>B8.1</x:v>
      </x:c>
      <x:c r="B1314" s="10" t="str">
        <x:v>B8</x:v>
      </x:c>
      <x:c r="C1314" s="11" t="str">
        <x:v>Помещение</x:v>
      </x:c>
      <x:c r="D1314" s="11" t="str">
        <x:v>Огнетушители и обозначения</x:v>
      </x:c>
      <x:c r="E1314" s="11" t="str">
        <x:v>2 подходящих для электрооборудования огнетушителя, указатели</x:v>
      </x:c>
      <x:c r="F1314" s="14" t="n">
        <x:v>1</x:v>
      </x:c>
      <x:c r="G1314" s="3" t="str">
        <x:v>к-т</x:v>
      </x:c>
      <x:c r="H1314" s="15" t="n">
        <x:v>140</x:v>
      </x:c>
      <x:c r="I1314" s="15" t="n">
        <x:v>400</x:v>
      </x:c>
      <x:c r="J1314" s="16" t="n">
        <x:f>IF(AND(ISNUMBER(F1314),ISNUMBER(H1314)),F1314*H1314,"")</x:f>
        <x:v>140</x:v>
      </x:c>
      <x:c r="K1314" s="16" t="n">
        <x:f>IF(AND(ISNUMBER(F1314),ISNUMBER(I1314)),F1314*I1314,"")</x:f>
        <x:v>400</x:v>
      </x:c>
      <x:c r="L1314" s="11" t="str">
        <x:v>Купить</x:v>
      </x:c>
      <x:c r="M1314" s="11" t="str">
        <x:v>Тип и размещение определяет местный проект помещения.</x:v>
      </x:c>
      <x:c r="N1314" s="11" t="str">
        <x:v>Бюджетная оценка на 03.10.2026. Источник подтверждает характеристики, а не цену.</x:v>
      </x:c>
      <x:c r="O1314" s="11" t="str">
        <x:f>IF(C1314="Опционально","Вне итога",IF(AND(ISNUMBER(F1314),ISNUMBER(H1314),ISNUMBER(I1314),F1314&gt;0,H1314&gt;=0,I1314&gt;=H1314),"Цена учтена","Уточнить цену/количество"))</x:f>
        <x:v>Цена учтена</x:v>
      </x:c>
      <x:c r="P1314" s="10"/>
      <x:c r="Q1314" s="18" t="str">
        <x:v>Бюджетная оценка автора</x:v>
      </x:c>
      <x:c r="R1314" s="18" t="str"/>
    </x:row>
    <x:row r="1315" ht="44" customHeight="1">
      <x:c r="A1315" s="10" t="str">
        <x:v>B8.1</x:v>
      </x:c>
      <x:c r="B1315" s="10" t="str">
        <x:v>B8</x:v>
      </x:c>
      <x:c r="C1315" s="11" t="str">
        <x:v>Помещение</x:v>
      </x:c>
      <x:c r="D1315" s="11" t="str">
        <x:v>Контроль температуры и влажности</x:v>
      </x:c>
      <x:c r="E1315" s="11" t="str">
        <x:v>Сетевой датчик с 2–4 внешними зондами и уведомлением</x:v>
      </x:c>
      <x:c r="F1315" s="14" t="n">
        <x:v>1</x:v>
      </x:c>
      <x:c r="G1315" s="3" t="str">
        <x:v>к-т</x:v>
      </x:c>
      <x:c r="H1315" s="15" t="n">
        <x:v>150</x:v>
      </x:c>
      <x:c r="I1315" s="15" t="n">
        <x:v>600</x:v>
      </x:c>
      <x:c r="J1315" s="16" t="n">
        <x:f>IF(AND(ISNUMBER(F1315),ISNUMBER(H1315)),F1315*H1315,"")</x:f>
        <x:v>150</x:v>
      </x:c>
      <x:c r="K1315" s="16" t="n">
        <x:f>IF(AND(ISNUMBER(F1315),ISNUMBER(I1315)),F1315*I1315,"")</x:f>
        <x:v>600</x:v>
      </x:c>
      <x:c r="L1315" s="11" t="str">
        <x:v>Купить</x:v>
      </x:c>
      <x:c r="M1315" s="11" t="str">
        <x:v>Настроить аварийное завершение работы при перегреве/сбое охлаждения.</x:v>
      </x:c>
      <x:c r="N1315" s="11" t="str">
        <x:v>Бюджетная оценка на 03.10.2026. Источник подтверждает характеристики, а не цену.</x:v>
      </x:c>
      <x:c r="O1315" s="11" t="str">
        <x:f>IF(C1315="Опционально","Вне итога",IF(AND(ISNUMBER(F1315),ISNUMBER(H1315),ISNUMBER(I1315),F1315&gt;0,H1315&gt;=0,I1315&gt;=H1315),"Цена учтена","Уточнить цену/количество"))</x:f>
        <x:v>Цена учтена</x:v>
      </x:c>
      <x:c r="P1315" s="10"/>
      <x:c r="Q1315" s="18" t="str">
        <x:v>Бюджетная оценка автора</x:v>
      </x:c>
      <x:c r="R1315" s="18" t="str"/>
    </x:row>
    <x:row r="1316" ht="44" customHeight="1">
      <x:c r="A1316" s="10" t="str">
        <x:v>B8.1</x:v>
      </x:c>
      <x:c r="B1316" s="10" t="str">
        <x:v>B8</x:v>
      </x:c>
      <x:c r="C1316" s="11" t="str">
        <x:v>Помещение</x:v>
      </x:c>
      <x:c r="D1316" s="11" t="str">
        <x:v>Крепёж и мелкие расходники</x:v>
      </x:c>
      <x:c r="E1316" s="11" t="str">
        <x:v>Наконечники, клеммы, маркировка, стяжки-липучки, вводы, запас кабеля</x:v>
      </x:c>
      <x:c r="F1316" s="14" t="n">
        <x:v>1</x:v>
      </x:c>
      <x:c r="G1316" s="3" t="str">
        <x:v>к-т</x:v>
      </x:c>
      <x:c r="H1316" s="15" t="n">
        <x:v>500</x:v>
      </x:c>
      <x:c r="I1316" s="15" t="n">
        <x:v>1800</x:v>
      </x:c>
      <x:c r="J1316" s="16" t="n">
        <x:f>IF(AND(ISNUMBER(F1316),ISNUMBER(H1316)),F1316*H1316,"")</x:f>
        <x:v>500</x:v>
      </x:c>
      <x:c r="K1316" s="16" t="n">
        <x:f>IF(AND(ISNUMBER(F1316),ISNUMBER(I1316)),F1316*I1316,"")</x:f>
        <x:v>1800</x:v>
      </x:c>
      <x:c r="L1316" s="11" t="str">
        <x:v>Купить</x:v>
      </x:c>
      <x:c r="M1316" s="11" t="str"/>
      <x:c r="N1316" s="11" t="str">
        <x:v>Бюджетная оценка на 03.10.2026. Источник подтверждает характеристики, а не цену.</x:v>
      </x:c>
      <x:c r="O1316" s="11" t="str">
        <x:f>IF(C1316="Опционально","Вне итога",IF(AND(ISNUMBER(F1316),ISNUMBER(H1316),ISNUMBER(I1316),F1316&gt;0,H1316&gt;=0,I1316&gt;=H1316),"Цена учтена","Уточнить цену/количество"))</x:f>
        <x:v>Цена учтена</x:v>
      </x:c>
      <x:c r="P1316" s="10"/>
      <x:c r="Q1316" s="18" t="str">
        <x:v>Бюджетная оценка автора</x:v>
      </x:c>
      <x:c r="R1316" s="18" t="str"/>
    </x:row>
    <x:row r="1317" ht="44" customHeight="1">
      <x:c r="A1317" s="10" t="str">
        <x:v>B8.1</x:v>
      </x:c>
      <x:c r="B1317" s="10" t="str">
        <x:v>B8</x:v>
      </x:c>
      <x:c r="C1317" s="11" t="str">
        <x:v>Помещение</x:v>
      </x:c>
      <x:c r="D1317" s="11" t="str">
        <x:v>Монтаж и измерения электрики</x:v>
      </x:c>
      <x:c r="E1317" s="11" t="str">
        <x:v>Монтаж, проверка защит, заземления и нагрузочный тест</x:v>
      </x:c>
      <x:c r="F1317" s="14" t="n">
        <x:v>1</x:v>
      </x:c>
      <x:c r="G1317" s="3" t="str">
        <x:v>усл</x:v>
      </x:c>
      <x:c r="H1317" s="15" t="n">
        <x:v>2500</x:v>
      </x:c>
      <x:c r="I1317" s="15" t="n">
        <x:v>8000</x:v>
      </x:c>
      <x:c r="J1317" s="16" t="n">
        <x:f>IF(AND(ISNUMBER(F1317),ISNUMBER(H1317)),F1317*H1317,"")</x:f>
        <x:v>2500</x:v>
      </x:c>
      <x:c r="K1317" s="16" t="n">
        <x:f>IF(AND(ISNUMBER(F1317),ISNUMBER(I1317)),F1317*I1317,"")</x:f>
        <x:v>8000</x:v>
      </x:c>
      <x:c r="L1317" s="11" t="str">
        <x:v>Купить</x:v>
      </x:c>
      <x:c r="M1317" s="11" t="str"/>
      <x:c r="N1317" s="11" t="str">
        <x:v>Бюджетная оценка на 03.10.2026. Источник подтверждает характеристики, а не цену.</x:v>
      </x:c>
      <x:c r="O1317" s="11" t="str">
        <x:f>IF(C1317="Опционально","Вне итога",IF(AND(ISNUMBER(F1317),ISNUMBER(H1317),ISNUMBER(I1317),F1317&gt;0,H1317&gt;=0,I1317&gt;=H1317),"Цена учтена","Уточнить цену/количество"))</x:f>
        <x:v>Цена учтена</x:v>
      </x:c>
      <x:c r="P1317" s="10"/>
      <x:c r="Q1317" s="18" t="str">
        <x:v>Бюджетная оценка автора</x:v>
      </x:c>
      <x:c r="R1317" s="18" t="str"/>
    </x:row>
    <x:row r="1318" ht="44" customHeight="1">
      <x:c r="A1318" s="10" t="str">
        <x:v>B8.1</x:v>
      </x:c>
      <x:c r="B1318" s="10" t="str">
        <x:v>B8</x:v>
      </x:c>
      <x:c r="C1318" s="11" t="str">
        <x:v>Помещение</x:v>
      </x:c>
      <x:c r="D1318" s="11" t="str">
        <x:v>Доставка, разгрузка и занос</x:v>
      </x:c>
      <x:c r="E1318" s="11" t="str">
        <x:v>Транспорт, такелаж, страховка перевозки</x:v>
      </x:c>
      <x:c r="F1318" s="14" t="n">
        <x:v>1</x:v>
      </x:c>
      <x:c r="G1318" s="3" t="str">
        <x:v>усл</x:v>
      </x:c>
      <x:c r="H1318" s="15" t="n">
        <x:v>2000</x:v>
      </x:c>
      <x:c r="I1318" s="15" t="n">
        <x:v>10000</x:v>
      </x:c>
      <x:c r="J1318" s="16" t="n">
        <x:f>IF(AND(ISNUMBER(F1318),ISNUMBER(H1318)),F1318*H1318,"")</x:f>
        <x:v>2000</x:v>
      </x:c>
      <x:c r="K1318" s="16" t="n">
        <x:f>IF(AND(ISNUMBER(F1318),ISNUMBER(I1318)),F1318*I1318,"")</x:f>
        <x:v>10000</x:v>
      </x:c>
      <x:c r="L1318" s="11" t="str">
        <x:v>Купить</x:v>
      </x:c>
      <x:c r="M1318" s="11" t="str">
        <x:v>Без импортной пошлины/НДС. Для тяжёлых серверов проверить маршрут заноса заранее.</x:v>
      </x:c>
      <x:c r="N1318" s="11" t="str">
        <x:v>Бюджетная оценка на 03.10.2026. Источник подтверждает характеристики, а не цену.</x:v>
      </x:c>
      <x:c r="O1318" s="11" t="str">
        <x:f>IF(C1318="Опционально","Вне итога",IF(AND(ISNUMBER(F1318),ISNUMBER(H1318),ISNUMBER(I1318),F1318&gt;0,H1318&gt;=0,I1318&gt;=H1318),"Цена учтена","Уточнить цену/количество"))</x:f>
        <x:v>Цена учтена</x:v>
      </x:c>
      <x:c r="P1318" s="10"/>
      <x:c r="Q1318" s="18" t="str">
        <x:v>Бюджетная оценка автора</x:v>
      </x:c>
      <x:c r="R1318" s="18" t="str"/>
    </x:row>
    <x:row r="1319" ht="44" customHeight="1">
      <x:c r="A1319" s="10" t="str">
        <x:v>B8.1</x:v>
      </x:c>
      <x:c r="B1319" s="10" t="str">
        <x:v>B8</x:v>
      </x:c>
      <x:c r="C1319" s="11" t="str">
        <x:v>Опционально</x:v>
      </x:c>
      <x:c r="D1319" s="11" t="str">
        <x:v>Резервная система охлаждения</x:v>
      </x:c>
      <x:c r="E1319" s="11" t="str">
        <x:v>N+1 с автоматическим переключением, расчёт отдельно</x:v>
      </x:c>
      <x:c r="F1319" s="14" t="n">
        <x:v>1</x:v>
      </x:c>
      <x:c r="G1319" s="3" t="str">
        <x:v>к-т</x:v>
      </x:c>
      <x:c r="H1319" s="15"/>
      <x:c r="I1319" s="15"/>
      <x:c r="J1319" s="16" t="str">
        <x:f>IF(AND(ISNUMBER(F1319),ISNUMBER(H1319)),F1319*H1319,"")</x:f>
      </x:c>
      <x:c r="K1319" s="16" t="str">
        <x:f>IF(AND(ISNUMBER(F1319),ISNUMBER(I1319)),F1319*I1319,"")</x:f>
      </x:c>
      <x:c r="L1319" s="11" t="str">
        <x:v>По проекту</x:v>
      </x:c>
      <x:c r="M1319" s="11" t="str">
        <x:v>Нужна для непрерывной работы при отказе охлаждения. В базовом бюджете система останавливается безопасно.</x:v>
      </x:c>
      <x:c r="N1319" s="11" t="str">
        <x:v>Без цены. Требуется отдельное предложение.</x:v>
      </x:c>
      <x:c r="O1319" s="11" t="str">
        <x:f>IF(C1319="Опционально","Вне итога",IF(AND(ISNUMBER(F1319),ISNUMBER(H1319),ISNUMBER(I1319),F1319&gt;0,H1319&gt;=0,I1319&gt;=H1319),"Цена учтена","Уточнить цену/количество"))</x:f>
        <x:v>Вне итога</x:v>
      </x:c>
      <x:c r="P1319" s="10"/>
      <x:c r="Q1319" s="18" t="str">
        <x:v>Бюджетная оценка автора</x:v>
      </x:c>
      <x:c r="R1319" s="18" t="str"/>
    </x:row>
    <x:row r="1320" ht="44" customHeight="1">
      <x:c r="A1320" s="10" t="str">
        <x:v>B8.1</x:v>
      </x:c>
      <x:c r="B1320" s="10" t="str">
        <x:v>B8</x:v>
      </x:c>
      <x:c r="C1320" s="11" t="str">
        <x:v>Опционально</x:v>
      </x:c>
      <x:c r="D1320" s="11" t="str">
        <x:v>Генератор и переключение ввода</x:v>
      </x:c>
      <x:c r="E1320" s="11" t="str">
        <x:v>Для длительных отключений, размер по проекту</x:v>
      </x:c>
      <x:c r="F1320" s="14" t="n">
        <x:v>1</x:v>
      </x:c>
      <x:c r="G1320" s="3" t="str">
        <x:v>к-т</x:v>
      </x:c>
      <x:c r="H1320" s="15"/>
      <x:c r="I1320" s="15"/>
      <x:c r="J1320" s="16" t="str">
        <x:f>IF(AND(ISNUMBER(F1320),ISNUMBER(H1320)),F1320*H1320,"")</x:f>
      </x:c>
      <x:c r="K1320" s="16" t="str">
        <x:f>IF(AND(ISNUMBER(F1320),ISNUMBER(I1320)),F1320*I1320,"")</x:f>
      </x:c>
      <x:c r="L1320" s="11" t="str">
        <x:v>По проекту</x:v>
      </x:c>
      <x:c r="M1320" s="11" t="str">
        <x:v>Не включён в базовую сумму. ИБП рассчитан на короткую автономность и завершение работы.</x:v>
      </x:c>
      <x:c r="N1320" s="11" t="str">
        <x:v>Без цены. Требуется отдельное предложение.</x:v>
      </x:c>
      <x:c r="O1320" s="11" t="str">
        <x:f>IF(C1320="Опционально","Вне итога",IF(AND(ISNUMBER(F1320),ISNUMBER(H1320),ISNUMBER(I1320),F1320&gt;0,H1320&gt;=0,I1320&gt;=H1320),"Цена учтена","Уточнить цену/количество"))</x:f>
        <x:v>Вне итога</x:v>
      </x:c>
      <x:c r="P1320" s="10"/>
      <x:c r="Q1320" s="18" t="str">
        <x:v>Бюджетная оценка автора</x:v>
      </x:c>
      <x:c r="R1320" s="18" t="str"/>
    </x:row>
    <x:row r="1321" ht="61" customHeight="1">
      <x:c r="A1321" s="10" t="str">
        <x:v>B8.1</x:v>
      </x:c>
      <x:c r="B1321" s="10" t="str">
        <x:v>B8</x:v>
      </x:c>
      <x:c r="C1321" s="11" t="str">
        <x:v>Запуск</x:v>
      </x:c>
      <x:c r="D1321" s="11" t="str">
        <x:v>Системное ПО</x:v>
      </x:c>
      <x:c r="E1321" s="11" t="str">
        <x:v>Ubuntu, CUDA/NCCL либо ROCm/RCCL, совместимый распределённый runtime</x:v>
      </x:c>
      <x:c r="F1321" s="14" t="n">
        <x:v>1</x:v>
      </x:c>
      <x:c r="G1321" s="3" t="str">
        <x:v>к-т</x:v>
      </x:c>
      <x:c r="H1321" s="15" t="n">
        <x:v>0</x:v>
      </x:c>
      <x:c r="I1321" s="15" t="n">
        <x:v>0</x:v>
      </x:c>
      <x:c r="J1321" s="16" t="n">
        <x:f>IF(AND(ISNUMBER(F1321),ISNUMBER(H1321)),F1321*H1321,"")</x:f>
        <x:v>0</x:v>
      </x:c>
      <x:c r="K1321" s="16" t="n">
        <x:f>IF(AND(ISNUMBER(F1321),ISNUMBER(I1321)),F1321*I1321,"")</x:f>
        <x:v>0</x:v>
      </x:c>
      <x:c r="L1321" s="11" t="str">
        <x:v>Без оплаты лицензии</x:v>
      </x:c>
      <x:c r="M1321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1321" s="11" t="str">
        <x:v>Бюджетная оценка на 03.10.2026. Источник подтверждает характеристики, а не цену.</x:v>
      </x:c>
      <x:c r="O1321" s="11" t="str">
        <x:f>IF(C1321="Опционально","Вне итога",IF(AND(ISNUMBER(F1321),ISNUMBER(H1321),ISNUMBER(I1321),F1321&gt;0,H1321&gt;=0,I1321&gt;=H1321),"Цена учтена","Уточнить цену/количество"))</x:f>
        <x:v>Цена учтена</x:v>
      </x:c>
      <x:c r="P1321" s="10"/>
      <x:c r="Q1321" s="18" t="str">
        <x:v>Moonshot: Kimi K3, модель</x:v>
      </x:c>
      <x:c r="R1321" s="18" t="str">
        <x:v>https://huggingface.co/moonshotai/Kimi-K3</x:v>
      </x:c>
    </x:row>
    <x:row r="1322" ht="44" customHeight="1">
      <x:c r="A1322" s="10" t="str">
        <x:v>B8.1</x:v>
      </x:c>
      <x:c r="B1322" s="10" t="str">
        <x:v>B8</x:v>
      </x:c>
      <x:c r="C1322" s="11" t="str">
        <x:v>Запуск</x:v>
      </x:c>
      <x:c r="D1322" s="11" t="str">
        <x:v>Установка и настройка оборудования</x:v>
      </x:c>
      <x:c r="E1322" s="11" t="str">
        <x:v>Обновление firmware, ОС, драйверов, сеть, диски и мониторинг</x:v>
      </x:c>
      <x:c r="F1322" s="14" t="n">
        <x:v>1</x:v>
      </x:c>
      <x:c r="G1322" s="3" t="str">
        <x:v>усл</x:v>
      </x:c>
      <x:c r="H1322" s="15" t="n">
        <x:v>3000</x:v>
      </x:c>
      <x:c r="I1322" s="15" t="n">
        <x:v>12000</x:v>
      </x:c>
      <x:c r="J1322" s="16" t="n">
        <x:f>IF(AND(ISNUMBER(F1322),ISNUMBER(H1322)),F1322*H1322,"")</x:f>
        <x:v>3000</x:v>
      </x:c>
      <x:c r="K1322" s="16" t="n">
        <x:f>IF(AND(ISNUMBER(F1322),ISNUMBER(I1322)),F1322*I1322,"")</x:f>
        <x:v>12000</x:v>
      </x:c>
      <x:c r="L1322" s="11" t="str">
        <x:v>Купить</x:v>
      </x:c>
      <x:c r="M1322" s="11" t="str">
        <x:v>Фиксированная работа при покупке, без помесячного обслуживания.</x:v>
      </x:c>
      <x:c r="N1322" s="11" t="str">
        <x:v>Бюджетная оценка на 03.10.2026. Источник подтверждает характеристики, а не цену.</x:v>
      </x:c>
      <x:c r="O1322" s="11" t="str">
        <x:f>IF(C1322="Опционально","Вне итога",IF(AND(ISNUMBER(F1322),ISNUMBER(H1322),ISNUMBER(I1322),F1322&gt;0,H1322&gt;=0,I1322&gt;=H1322),"Цена учтена","Уточнить цену/количество"))</x:f>
        <x:v>Цена учтена</x:v>
      </x:c>
      <x:c r="P1322" s="10"/>
      <x:c r="Q1322" s="18" t="str">
        <x:v>Бюджетная оценка автора</x:v>
      </x:c>
      <x:c r="R1322" s="18" t="str"/>
    </x:row>
    <x:row r="1323" ht="44" customHeight="1">
      <x:c r="A1323" s="10" t="str">
        <x:v>B8.1</x:v>
      </x:c>
      <x:c r="B1323" s="10" t="str">
        <x:v>B8</x:v>
      </x:c>
      <x:c r="C1323" s="11" t="str">
        <x:v>Запуск</x:v>
      </x:c>
      <x:c r="D1323" s="11" t="str">
        <x:v>Загрузка и проверка модели</x:v>
      </x:c>
      <x:c r="E1323" s="11" t="str">
        <x:v>Загрузка на локальные SSD, проверка файлов, подбор контекста, нагрузочный тест</x:v>
      </x:c>
      <x:c r="F1323" s="14" t="n">
        <x:v>1</x:v>
      </x:c>
      <x:c r="G1323" s="3" t="str">
        <x:v>усл</x:v>
      </x:c>
      <x:c r="H1323" s="15" t="n">
        <x:v>3000</x:v>
      </x:c>
      <x:c r="I1323" s="15" t="n">
        <x:v>12000</x:v>
      </x:c>
      <x:c r="J1323" s="16" t="n">
        <x:f>IF(AND(ISNUMBER(F1323),ISNUMBER(H1323)),F1323*H1323,"")</x:f>
        <x:v>3000</x:v>
      </x:c>
      <x:c r="K1323" s="16" t="n">
        <x:f>IF(AND(ISNUMBER(F1323),ISNUMBER(I1323)),F1323*I1323,"")</x:f>
        <x:v>12000</x:v>
      </x:c>
      <x:c r="L1323" s="11" t="str">
        <x:v>Купить</x:v>
      </x:c>
      <x:c r="M1323" s="11" t="str">
        <x:v>Проверить память, время первого ответа, токены/с, качество и восстановление после перезагрузки.</x:v>
      </x:c>
      <x:c r="N1323" s="11" t="str">
        <x:v>Бюджетная оценка на 03.10.2026. Источник подтверждает характеристики, а не цену.</x:v>
      </x:c>
      <x:c r="O1323" s="11" t="str">
        <x:f>IF(C1323="Опционально","Вне итога",IF(AND(ISNUMBER(F1323),ISNUMBER(H1323),ISNUMBER(I1323),F1323&gt;0,H1323&gt;=0,I1323&gt;=H1323),"Цена учтена","Уточнить цену/количество"))</x:f>
        <x:v>Цена учтена</x:v>
      </x:c>
      <x:c r="P1323" s="10"/>
      <x:c r="Q1323" s="18" t="str">
        <x:v>Бюджетная оценка автора</x:v>
      </x:c>
      <x:c r="R1323" s="18" t="str"/>
    </x:row>
    <x:row r="1324" ht="44" customHeight="1">
      <x:c r="A1324" s="10" t="str">
        <x:v>B8.1</x:v>
      </x:c>
      <x:c r="B1324" s="10" t="str">
        <x:v>B8</x:v>
      </x:c>
      <x:c r="C1324" s="11" t="str">
        <x:v>Запуск</x:v>
      </x:c>
      <x:c r="D1324" s="11" t="str">
        <x:v>Резервное копирование и документация</x:v>
      </x:c>
      <x:c r="E1324" s="11" t="str">
        <x:v>Настроить копии, аварийное завершение и восстановление. Передать инструкцию</x:v>
      </x:c>
      <x:c r="F1324" s="14" t="n">
        <x:v>1</x:v>
      </x:c>
      <x:c r="G1324" s="3" t="str">
        <x:v>усл</x:v>
      </x:c>
      <x:c r="H1324" s="15" t="n">
        <x:v>1500</x:v>
      </x:c>
      <x:c r="I1324" s="15" t="n">
        <x:v>6000</x:v>
      </x:c>
      <x:c r="J1324" s="16" t="n">
        <x:f>IF(AND(ISNUMBER(F1324),ISNUMBER(H1324)),F1324*H1324,"")</x:f>
        <x:v>1500</x:v>
      </x:c>
      <x:c r="K1324" s="16" t="n">
        <x:f>IF(AND(ISNUMBER(F1324),ISNUMBER(I1324)),F1324*I1324,"")</x:f>
        <x:v>6000</x:v>
      </x:c>
      <x:c r="L1324" s="11" t="str">
        <x:v>Купить</x:v>
      </x:c>
      <x:c r="M1324" s="11" t="str"/>
      <x:c r="N1324" s="11" t="str">
        <x:v>Бюджетная оценка на 03.10.2026. Источник подтверждает характеристики, а не цену.</x:v>
      </x:c>
      <x:c r="O1324" s="11" t="str">
        <x:f>IF(C1324="Опционально","Вне итога",IF(AND(ISNUMBER(F1324),ISNUMBER(H1324),ISNUMBER(I1324),F1324&gt;0,H1324&gt;=0,I1324&gt;=H1324),"Цена учтена","Уточнить цену/количество"))</x:f>
        <x:v>Цена учтена</x:v>
      </x:c>
      <x:c r="P1324" s="10"/>
      <x:c r="Q1324" s="18" t="str">
        <x:v>Бюджетная оценка автора</x:v>
      </x:c>
      <x:c r="R1324" s="18" t="str"/>
    </x:row>
    <x:row r="1325" ht="44" customHeight="1">
      <x:c r="A1325" s="10" t="str">
        <x:v>B8.1</x:v>
      </x:c>
      <x:c r="B1325" s="10" t="str">
        <x:v>B8</x:v>
      </x:c>
      <x:c r="C1325" s="11" t="str">
        <x:v>Запуск</x:v>
      </x:c>
      <x:c r="D1325" s="11" t="str">
        <x:v>Резерв на адаптацию программы запуска</x:v>
      </x:c>
      <x:c r="E1325" s="11" t="str">
        <x:v>Прототип распределения модели, совместимость kernels/обмена</x:v>
      </x:c>
      <x:c r="F1325" s="14" t="n">
        <x:v>1</x:v>
      </x:c>
      <x:c r="G1325" s="3" t="str">
        <x:v>резерв</x:v>
      </x:c>
      <x:c r="H1325" s="15" t="n">
        <x:v>15000</x:v>
      </x:c>
      <x:c r="I1325" s="15" t="n">
        <x:v>100000</x:v>
      </x:c>
      <x:c r="J1325" s="16" t="n">
        <x:f>IF(AND(ISNUMBER(F1325),ISNUMBER(H1325)),F1325*H1325,"")</x:f>
        <x:v>15000</x:v>
      </x:c>
      <x:c r="K1325" s="16" t="n">
        <x:f>IF(AND(ISNUMBER(F1325),ISNUMBER(I1325)),F1325*I1325,"")</x:f>
        <x:v>100000</x:v>
      </x:c>
      <x:c r="L1325" s="11" t="str">
        <x:v>Резерв</x:v>
      </x:c>
      <x:c r="M1325" s="11" t="str">
        <x:v>Плановая сумма для эксперимента. Успешный запуск K3 не гарантирован. Срок и полный бюджет разработки после прототипа.</x:v>
      </x:c>
      <x:c r="N1325" s="11" t="str">
        <x:v>Бюджетная оценка на 03.10.2026. Источник подтверждает характеристики, а не цену.</x:v>
      </x:c>
      <x:c r="O1325" s="11" t="str">
        <x:f>IF(C1325="Опционально","Вне итога",IF(AND(ISNUMBER(F1325),ISNUMBER(H1325),ISNUMBER(I1325),F1325&gt;0,H1325&gt;=0,I1325&gt;=H1325),"Цена учтена","Уточнить цену/количество"))</x:f>
        <x:v>Цена учтена</x:v>
      </x:c>
      <x:c r="P1325" s="10"/>
      <x:c r="Q1325" s="18" t="str">
        <x:v>Бюджетная оценка автора</x:v>
      </x:c>
      <x:c r="R1325" s="18" t="str"/>
    </x:row>
    <x:row r="1326" ht="44" customHeight="1">
      <x:c r="A1326" s="10" t="str">
        <x:v>B8.2</x:v>
      </x:c>
      <x:c r="B1326" s="10" t="str">
        <x:v>B8</x:v>
      </x:c>
      <x:c r="C1326" s="11" t="str">
        <x:v>Оборудование</x:v>
      </x:c>
      <x:c r="D1326" s="11" t="str">
        <x:v>OEM основа четырёхкарточного узла</x:v>
      </x:c>
      <x:c r="E1326" s="11" t="str">
        <x:v>2 CPU/Threadripper Pro по OEM, 256GB ECC RAM, 2×1.92TB boot, 2×7.68TB data, без GPU</x:v>
      </x:c>
      <x:c r="F1326" s="14" t="n">
        <x:v>16</x:v>
      </x:c>
      <x:c r="G1326" s="3" t="str">
        <x:v>к-т</x:v>
      </x:c>
      <x:c r="H1326" s="15" t="n">
        <x:v>16000</x:v>
      </x:c>
      <x:c r="I1326" s="15" t="n">
        <x:v>30000</x:v>
      </x:c>
      <x:c r="J1326" s="16" t="n">
        <x:f>IF(AND(ISNUMBER(F1326),ISNUMBER(H1326)),F1326*H1326,"")</x:f>
        <x:v>256000</x:v>
      </x:c>
      <x:c r="K1326" s="16" t="n">
        <x:f>IF(AND(ISNUMBER(F1326),ISNUMBER(I1326)),F1326*I1326,"")</x:f>
        <x:v>480000</x:v>
      </x:c>
      <x:c r="L1326" s="11" t="str">
        <x:v>Резерв</x:v>
      </x:c>
      <x:c r="M1326" s="11" t="str">
        <x:v>Цена собранного узла без GPU. Требуются PCIe-линии, QVL GPU↔GPU, корпус и кулеры под фактическую ширину карт.</x:v>
      </x:c>
      <x:c r="N1326" s="11" t="str">
        <x:v>Бюджетная оценка на 03.10.2026. Источник подтверждает характеристики, а не цену.</x:v>
      </x:c>
      <x:c r="O1326" s="11" t="str">
        <x:f>IF(C1326="Опционально","Вне итога",IF(AND(ISNUMBER(F1326),ISNUMBER(H1326),ISNUMBER(I1326),F1326&gt;0,H1326&gt;=0,I1326&gt;=H1326),"Цена учтена","Уточнить цену/количество"))</x:f>
        <x:v>Цена учтена</x:v>
      </x:c>
      <x:c r="P1326" s="10"/>
      <x:c r="Q1326" s="18" t="str">
        <x:v>Бюджетная оценка автора</x:v>
      </x:c>
      <x:c r="R1326" s="18" t="str"/>
    </x:row>
    <x:row r="1327" ht="44" customHeight="1">
      <x:c r="A1327" s="10" t="str">
        <x:v>B8.2</x:v>
      </x:c>
      <x:c r="B1327" s="10" t="str">
        <x:v>B8</x:v>
      </x:c>
      <x:c r="C1327" s="11" t="str">
        <x:v>Оборудование</x:v>
      </x:c>
      <x:c r="D1327" s="11" t="str">
        <x:v>GPU</x:v>
      </x:c>
      <x:c r="E1327" s="11" t="str">
        <x:v>Radeon AI PRO R9700, 32GB, 4 карты на узел</x:v>
      </x:c>
      <x:c r="F1327" s="14" t="n">
        <x:v>64</x:v>
      </x:c>
      <x:c r="G1327" s="3" t="str">
        <x:v>шт</x:v>
      </x:c>
      <x:c r="H1327" s="15" t="n">
        <x:v>1300</x:v>
      </x:c>
      <x:c r="I1327" s="15" t="n">
        <x:v>2500</x:v>
      </x:c>
      <x:c r="J1327" s="16" t="n">
        <x:f>IF(AND(ISNUMBER(F1327),ISNUMBER(H1327)),F1327*H1327,"")</x:f>
        <x:v>83200</x:v>
      </x:c>
      <x:c r="K1327" s="16" t="n">
        <x:f>IF(AND(ISNUMBER(F1327),ISNUMBER(I1327)),F1327*I1327,"")</x:f>
        <x:v>160000</x:v>
      </x:c>
      <x:c r="L1327" s="11" t="str">
        <x:v>Купить</x:v>
      </x:c>
      <x:c r="M1327" s="11" t="str"/>
      <x:c r="N1327" s="11" t="str">
        <x:v>Бюджетная оценка на 03.10.2026. Источник подтверждает характеристики, а не цену.</x:v>
      </x:c>
      <x:c r="O1327" s="11" t="str">
        <x:f>IF(C1327="Опционально","Вне итога",IF(AND(ISNUMBER(F1327),ISNUMBER(H1327),ISNUMBER(I1327),F1327&gt;0,H1327&gt;=0,I1327&gt;=H1327),"Цена учтена","Уточнить цену/количество"))</x:f>
        <x:v>Цена учтена</x:v>
      </x:c>
      <x:c r="P1327" s="10"/>
      <x:c r="Q1327" s="18" t="str">
        <x:v>AMD: Radeon AI PRO R9700</x:v>
      </x:c>
      <x:c r="R1327" s="18" t="str">
        <x:v>https://www.amd.com/en/products/graphics/workstations/radeon-ai-pro/ai-9000-series/amd-radeon-ai-pro-r9700.html</x:v>
      </x:c>
    </x:row>
    <x:row r="1328" ht="61" customHeight="1">
      <x:c r="A1328" s="10" t="str">
        <x:v>B8.2</x:v>
      </x:c>
      <x:c r="B1328" s="10" t="str">
        <x:v>B8</x:v>
      </x:c>
      <x:c r="C1328" s="11" t="str">
        <x:v>Оборудование</x:v>
      </x:c>
      <x:c r="D1328" s="11" t="str">
        <x:v>CPU и материнская плата</x:v>
      </x:c>
      <x:c r="E1328" s="11" t="str">
        <x:v>Полный комплект платформы с минимум 4 слотов GPU и 2 RDMA NIC</x:v>
      </x:c>
      <x:c r="F1328" s="14" t="n">
        <x:v>16</x:v>
      </x:c>
      <x:c r="G1328" s="3" t="str">
        <x:v>к-т</x:v>
      </x:c>
      <x:c r="H1328" s="21" t="n">
        <x:v>0</x:v>
      </x:c>
      <x:c r="I1328" s="21" t="n">
        <x:v>0</x:v>
      </x:c>
      <x:c r="J1328" s="16" t="n">
        <x:f>IF(AND(ISNUMBER(F1328),ISNUMBER(H1328)),F1328*H1328,"")</x:f>
        <x:v>0</x:v>
      </x:c>
      <x:c r="K1328" s="16" t="n">
        <x:f>IF(AND(ISNUMBER(F1328),ISNUMBER(I1328)),F1328*I1328,"")</x:f>
        <x:v>0</x:v>
      </x:c>
      <x:c r="L1328" s="11" t="str">
        <x:v>В комплекте</x:v>
      </x:c>
      <x:c r="M1328" s="11" t="str">
        <x:v>Точный состав корпуса и системы питания раскрывает интегратор. Бытовой корпус с четырьмя толстыми RTX 5090 не является готовой платформой.</x:v>
      </x:c>
      <x:c r="N1328" s="11" t="str">
        <x:v>Включено в цену основного комплекта. Доплата $0.</x:v>
      </x:c>
      <x:c r="O1328" s="11" t="str">
        <x:f>IF(C1328="Опционально","Вне итога",IF(AND(ISNUMBER(F1328),ISNUMBER(H1328),ISNUMBER(I1328),F1328&gt;0,H1328&gt;=0,I1328&gt;=H1328),"Цена учтена","Уточнить цену/количество"))</x:f>
        <x:v>Цена учтена</x:v>
      </x:c>
      <x:c r="P1328" s="10"/>
      <x:c r="Q1328" s="18" t="str">
        <x:v>AMD: Radeon AI PRO R9700</x:v>
      </x:c>
      <x:c r="R1328" s="18" t="str">
        <x:v>https://www.amd.com/en/products/graphics/workstations/radeon-ai-pro/ai-9000-series/amd-radeon-ai-pro-r9700.html</x:v>
      </x:c>
    </x:row>
    <x:row r="1329" ht="61" customHeight="1">
      <x:c r="A1329" s="10" t="str">
        <x:v>B8.2</x:v>
      </x:c>
      <x:c r="B1329" s="10" t="str">
        <x:v>B8</x:v>
      </x:c>
      <x:c r="C1329" s="11" t="str">
        <x:v>Оборудование</x:v>
      </x:c>
      <x:c r="D1329" s="11" t="str">
        <x:v>RAM</x:v>
      </x:c>
      <x:c r="E1329" s="11" t="str">
        <x:v>256GB ECC RAM на узел. Заполнить каналы выбранной платформы</x:v>
      </x:c>
      <x:c r="F1329" s="14" t="n">
        <x:v>16</x:v>
      </x:c>
      <x:c r="G1329" s="3" t="str">
        <x:v>к-т</x:v>
      </x:c>
      <x:c r="H1329" s="21" t="n">
        <x:v>0</x:v>
      </x:c>
      <x:c r="I1329" s="21" t="n">
        <x:v>0</x:v>
      </x:c>
      <x:c r="J1329" s="16" t="n">
        <x:f>IF(AND(ISNUMBER(F1329),ISNUMBER(H1329)),F1329*H1329,"")</x:f>
        <x:v>0</x:v>
      </x:c>
      <x:c r="K1329" s="16" t="n">
        <x:f>IF(AND(ISNUMBER(F1329),ISNUMBER(I1329)),F1329*I1329,"")</x:f>
        <x:v>0</x:v>
      </x:c>
      <x:c r="L1329" s="11" t="str">
        <x:v>В комплекте</x:v>
      </x:c>
      <x:c r="M1329" s="11" t="str">
        <x:v>Точный состав корпуса и системы питания раскрывает интегратор. Бытовой корпус с четырьмя толстыми RTX 5090 не является готовой платформой.</x:v>
      </x:c>
      <x:c r="N1329" s="11" t="str">
        <x:v>Включено в цену основного комплекта. Доплата $0.</x:v>
      </x:c>
      <x:c r="O1329" s="11" t="str">
        <x:f>IF(C1329="Опционально","Вне итога",IF(AND(ISNUMBER(F1329),ISNUMBER(H1329),ISNUMBER(I1329),F1329&gt;0,H1329&gt;=0,I1329&gt;=H1329),"Цена учтена","Уточнить цену/количество"))</x:f>
        <x:v>Цена учтена</x:v>
      </x:c>
      <x:c r="P1329" s="10"/>
      <x:c r="Q1329" s="18" t="str">
        <x:v>AMD: Radeon AI PRO R9700</x:v>
      </x:c>
      <x:c r="R1329" s="18" t="str">
        <x:v>https://www.amd.com/en/products/graphics/workstations/radeon-ai-pro/ai-9000-series/amd-radeon-ai-pro-r9700.html</x:v>
      </x:c>
    </x:row>
    <x:row r="1330" ht="61" customHeight="1">
      <x:c r="A1330" s="10" t="str">
        <x:v>B8.2</x:v>
      </x:c>
      <x:c r="B1330" s="10" t="str">
        <x:v>B8</x:v>
      </x:c>
      <x:c r="C1330" s="11" t="str">
        <x:v>Оборудование</x:v>
      </x:c>
      <x:c r="D1330" s="11" t="str">
        <x:v>SSD</x:v>
      </x:c>
      <x:c r="E1330" s="11" t="str">
        <x:v>2×1.92TB boot и 2×7.68TB data на узел</x:v>
      </x:c>
      <x:c r="F1330" s="14" t="n">
        <x:v>16</x:v>
      </x:c>
      <x:c r="G1330" s="3" t="str">
        <x:v>к-т</x:v>
      </x:c>
      <x:c r="H1330" s="21" t="n">
        <x:v>0</x:v>
      </x:c>
      <x:c r="I1330" s="21" t="n">
        <x:v>0</x:v>
      </x:c>
      <x:c r="J1330" s="16" t="n">
        <x:f>IF(AND(ISNUMBER(F1330),ISNUMBER(H1330)),F1330*H1330,"")</x:f>
        <x:v>0</x:v>
      </x:c>
      <x:c r="K1330" s="16" t="n">
        <x:f>IF(AND(ISNUMBER(F1330),ISNUMBER(I1330)),F1330*I1330,"")</x:f>
        <x:v>0</x:v>
      </x:c>
      <x:c r="L1330" s="11" t="str">
        <x:v>В комплекте</x:v>
      </x:c>
      <x:c r="M1330" s="11" t="str">
        <x:v>Точный состав корпуса и системы питания раскрывает интегратор. Бытовой корпус с четырьмя толстыми RTX 5090 не является готовой платформой.</x:v>
      </x:c>
      <x:c r="N1330" s="11" t="str">
        <x:v>Включено в цену основного комплекта. Доплата $0.</x:v>
      </x:c>
      <x:c r="O1330" s="11" t="str">
        <x:f>IF(C1330="Опционально","Вне итога",IF(AND(ISNUMBER(F1330),ISNUMBER(H1330),ISNUMBER(I1330),F1330&gt;0,H1330&gt;=0,I1330&gt;=H1330),"Цена учтена","Уточнить цену/количество"))</x:f>
        <x:v>Цена учтена</x:v>
      </x:c>
      <x:c r="P1330" s="10"/>
      <x:c r="Q1330" s="18" t="str">
        <x:v>AMD: Radeon AI PRO R9700</x:v>
      </x:c>
      <x:c r="R1330" s="18" t="str">
        <x:v>https://www.amd.com/en/products/graphics/workstations/radeon-ai-pro/ai-9000-series/amd-radeon-ai-pro-r9700.html</x:v>
      </x:c>
    </x:row>
    <x:row r="1331" ht="61" customHeight="1">
      <x:c r="A1331" s="10" t="str">
        <x:v>B8.2</x:v>
      </x:c>
      <x:c r="B1331" s="10" t="str">
        <x:v>B8</x:v>
      </x:c>
      <x:c r="C1331" s="11" t="str">
        <x:v>Оборудование</x:v>
      </x:c>
      <x:c r="D1331" s="11" t="str">
        <x:v>Корпус и охлаждение</x:v>
      </x:c>
      <x:c r="E1331" s="11" t="str">
        <x:v>4 карты реальной толщины, работа под длительной нагрузкой</x:v>
      </x:c>
      <x:c r="F1331" s="14" t="n">
        <x:v>16</x:v>
      </x:c>
      <x:c r="G1331" s="3" t="str">
        <x:v>к-т</x:v>
      </x:c>
      <x:c r="H1331" s="21" t="n">
        <x:v>0</x:v>
      </x:c>
      <x:c r="I1331" s="21" t="n">
        <x:v>0</x:v>
      </x:c>
      <x:c r="J1331" s="16" t="n">
        <x:f>IF(AND(ISNUMBER(F1331),ISNUMBER(H1331)),F1331*H1331,"")</x:f>
        <x:v>0</x:v>
      </x:c>
      <x:c r="K1331" s="16" t="n">
        <x:f>IF(AND(ISNUMBER(F1331),ISNUMBER(I1331)),F1331*I1331,"")</x:f>
        <x:v>0</x:v>
      </x:c>
      <x:c r="L1331" s="11" t="str">
        <x:v>В комплекте</x:v>
      </x:c>
      <x:c r="M1331" s="11" t="str">
        <x:v>Точный состав корпуса и системы питания раскрывает интегратор. Бытовой корпус с четырьмя толстыми RTX 5090 не является готовой платформой.</x:v>
      </x:c>
      <x:c r="N1331" s="11" t="str">
        <x:v>Включено в цену основного комплекта. Доплата $0.</x:v>
      </x:c>
      <x:c r="O1331" s="11" t="str">
        <x:f>IF(C1331="Опционально","Вне итога",IF(AND(ISNUMBER(F1331),ISNUMBER(H1331),ISNUMBER(I1331),F1331&gt;0,H1331&gt;=0,I1331&gt;=H1331),"Цена учтена","Уточнить цену/количество"))</x:f>
        <x:v>Цена учтена</x:v>
      </x:c>
      <x:c r="P1331" s="10"/>
      <x:c r="Q1331" s="18" t="str">
        <x:v>AMD: Radeon AI PRO R9700</x:v>
      </x:c>
      <x:c r="R1331" s="18" t="str">
        <x:v>https://www.amd.com/en/products/graphics/workstations/radeon-ai-pro/ai-9000-series/amd-radeon-ai-pro-r9700.html</x:v>
      </x:c>
    </x:row>
    <x:row r="1332" ht="61" customHeight="1">
      <x:c r="A1332" s="10" t="str">
        <x:v>B8.2</x:v>
      </x:c>
      <x:c r="B1332" s="10" t="str">
        <x:v>B8</x:v>
      </x:c>
      <x:c r="C1332" s="11" t="str">
        <x:v>Оборудование</x:v>
      </x:c>
      <x:c r="D1332" s="11" t="str">
        <x:v>PSU и шнуры</x:v>
      </x:c>
      <x:c r="E1332" s="11" t="str">
        <x:v>RTX 5090: ≥4kW на узел с OEM распределением. R9700: ≥2.5kW на узел</x:v>
      </x:c>
      <x:c r="F1332" s="14" t="n">
        <x:v>16</x:v>
      </x:c>
      <x:c r="G1332" s="3" t="str">
        <x:v>к-т</x:v>
      </x:c>
      <x:c r="H1332" s="21" t="n">
        <x:v>0</x:v>
      </x:c>
      <x:c r="I1332" s="21" t="n">
        <x:v>0</x:v>
      </x:c>
      <x:c r="J1332" s="16" t="n">
        <x:f>IF(AND(ISNUMBER(F1332),ISNUMBER(H1332)),F1332*H1332,"")</x:f>
        <x:v>0</x:v>
      </x:c>
      <x:c r="K1332" s="16" t="n">
        <x:f>IF(AND(ISNUMBER(F1332),ISNUMBER(I1332)),F1332*I1332,"")</x:f>
        <x:v>0</x:v>
      </x:c>
      <x:c r="L1332" s="11" t="str">
        <x:v>В комплекте</x:v>
      </x:c>
      <x:c r="M1332" s="11" t="str">
        <x:v>Точный состав корпуса и системы питания раскрывает интегратор. Бытовой корпус с четырьмя толстыми RTX 5090 не является готовой платформой.</x:v>
      </x:c>
      <x:c r="N1332" s="11" t="str">
        <x:v>Включено в цену основного комплекта. Доплата $0.</x:v>
      </x:c>
      <x:c r="O1332" s="11" t="str">
        <x:f>IF(C1332="Опционально","Вне итога",IF(AND(ISNUMBER(F1332),ISNUMBER(H1332),ISNUMBER(I1332),F1332&gt;0,H1332&gt;=0,I1332&gt;=H1332),"Цена учтена","Уточнить цену/количество"))</x:f>
        <x:v>Цена учтена</x:v>
      </x:c>
      <x:c r="P1332" s="10"/>
      <x:c r="Q1332" s="18" t="str">
        <x:v>AMD: Radeon AI PRO R9700</x:v>
      </x:c>
      <x:c r="R1332" s="18" t="str">
        <x:v>https://www.amd.com/en/products/graphics/workstations/radeon-ai-pro/ai-9000-series/amd-radeon-ai-pro-r9700.html</x:v>
      </x:c>
    </x:row>
    <x:row r="1333" ht="44" customHeight="1">
      <x:c r="A1333" s="10" t="str">
        <x:v>B8.2</x:v>
      </x:c>
      <x:c r="B1333" s="10" t="str">
        <x:v>B8</x:v>
      </x:c>
      <x:c r="C1333" s="11" t="str">
        <x:v>Оборудование</x:v>
      </x:c>
      <x:c r="D1333" s="11" t="str">
        <x:v>NIC GPU-сети</x:v>
      </x:c>
      <x:c r="E1333" s="11" t="str">
        <x:v>2×400Gb/s RDMA InfiniBand на узел, по QVL OEM</x:v>
      </x:c>
      <x:c r="F1333" s="14" t="n">
        <x:v>32</x:v>
      </x:c>
      <x:c r="G1333" s="3" t="str">
        <x:v>шт</x:v>
      </x:c>
      <x:c r="H1333" s="15" t="n">
        <x:v>1800</x:v>
      </x:c>
      <x:c r="I1333" s="15" t="n">
        <x:v>3500</x:v>
      </x:c>
      <x:c r="J1333" s="16" t="n">
        <x:f>IF(AND(ISNUMBER(F1333),ISNUMBER(H1333)),F1333*H1333,"")</x:f>
        <x:v>57600</x:v>
      </x:c>
      <x:c r="K1333" s="16" t="n">
        <x:f>IF(AND(ISNUMBER(F1333),ISNUMBER(I1333)),F1333*I1333,"")</x:f>
        <x:v>112000</x:v>
      </x:c>
      <x:c r="L1333" s="11" t="str">
        <x:v>Купить</x:v>
      </x:c>
      <x:c r="M1333" s="11" t="str"/>
      <x:c r="N1333" s="11" t="str">
        <x:v>Бюджетная оценка на 03.10.2026. Источник подтверждает характеристики, а не цену.</x:v>
      </x:c>
      <x:c r="O1333" s="11" t="str">
        <x:f>IF(C1333="Опционально","Вне итога",IF(AND(ISNUMBER(F1333),ISNUMBER(H1333),ISNUMBER(I1333),F1333&gt;0,H1333&gt;=0,I1333&gt;=H1333),"Цена учтена","Уточнить цену/количество"))</x:f>
        <x:v>Цена учтена</x:v>
      </x:c>
      <x:c r="P1333" s="10"/>
      <x:c r="Q1333" s="18" t="str">
        <x:v>Бюджетная оценка автора</x:v>
      </x:c>
      <x:c r="R1333" s="18" t="str"/>
    </x:row>
    <x:row r="1334" ht="44" customHeight="1">
      <x:c r="A1334" s="10" t="str">
        <x:v>B8.2</x:v>
      </x:c>
      <x:c r="B1334" s="10" t="str">
        <x:v>B8</x:v>
      </x:c>
      <x:c r="C1334" s="11" t="str">
        <x:v>Оборудование</x:v>
      </x:c>
      <x:c r="D1334" s="11" t="str">
        <x:v>Кабели fabric</x:v>
      </x:c>
      <x:c r="E1334" s="11" t="str">
        <x:v>2 линии 400G на узел, QVL NIC ↔ QM9700, до 3 м</x:v>
      </x:c>
      <x:c r="F1334" s="14" t="n">
        <x:v>32</x:v>
      </x:c>
      <x:c r="G1334" s="3" t="str">
        <x:v>к-т</x:v>
      </x:c>
      <x:c r="H1334" s="15" t="n">
        <x:v>450</x:v>
      </x:c>
      <x:c r="I1334" s="15" t="n">
        <x:v>1100</x:v>
      </x:c>
      <x:c r="J1334" s="16" t="n">
        <x:f>IF(AND(ISNUMBER(F1334),ISNUMBER(H1334)),F1334*H1334,"")</x:f>
        <x:v>14400</x:v>
      </x:c>
      <x:c r="K1334" s="16" t="n">
        <x:f>IF(AND(ISNUMBER(F1334),ISNUMBER(I1334)),F1334*I1334,"")</x:f>
        <x:v>35200</x:v>
      </x:c>
      <x:c r="L1334" s="11" t="str">
        <x:v>Купить</x:v>
      </x:c>
      <x:c r="M1334" s="11" t="str">
        <x:v>Полный совместимый комплект оконечных разъёмов включён в цену линии.</x:v>
      </x:c>
      <x:c r="N1334" s="11" t="str">
        <x:v>Бюджетная оценка на 03.10.2026. Источник подтверждает характеристики, а не цену.</x:v>
      </x:c>
      <x:c r="O1334" s="11" t="str">
        <x:f>IF(C1334="Опционально","Вне итога",IF(AND(ISNUMBER(F1334),ISNUMBER(H1334),ISNUMBER(I1334),F1334&gt;0,H1334&gt;=0,I1334&gt;=H1334),"Цена учтена","Уточнить цену/количество"))</x:f>
        <x:v>Цена учтена</x:v>
      </x:c>
      <x:c r="P1334" s="10"/>
      <x:c r="Q1334" s="18" t="str">
        <x:v>Бюджетная оценка автора</x:v>
      </x:c>
      <x:c r="R1334" s="18" t="str"/>
    </x:row>
    <x:row r="1335" ht="44" customHeight="1">
      <x:c r="A1335" s="10" t="str">
        <x:v>B8.2</x:v>
      </x:c>
      <x:c r="B1335" s="10" t="str">
        <x:v>B8</x:v>
      </x:c>
      <x:c r="C1335" s="11" t="str">
        <x:v>Оборудование</x:v>
      </x:c>
      <x:c r="D1335" s="11" t="str">
        <x:v>Коммутатор обычной сети</x:v>
      </x:c>
      <x:c r="E1335" s="11" t="str">
        <x:v>8×RJ45 1/2.5/5/10GbE, управляемый. При &gt;6 узлах: 24 порта</x:v>
      </x:c>
      <x:c r="F1335" s="14" t="n">
        <x:v>1</x:v>
      </x:c>
      <x:c r="G1335" s="3" t="str">
        <x:v>шт</x:v>
      </x:c>
      <x:c r="H1335" s="15" t="n">
        <x:v>2000</x:v>
      </x:c>
      <x:c r="I1335" s="15" t="n">
        <x:v>5000</x:v>
      </x:c>
      <x:c r="J1335" s="16" t="n">
        <x:f>IF(AND(ISNUMBER(F1335),ISNUMBER(H1335)),F1335*H1335,"")</x:f>
        <x:v>2000</x:v>
      </x:c>
      <x:c r="K1335" s="16" t="n">
        <x:f>IF(AND(ISNUMBER(F1335),ISNUMBER(I1335)),F1335*I1335,"")</x:f>
        <x:v>5000</x:v>
      </x:c>
      <x:c r="L1335" s="11" t="str">
        <x:v>Купить</x:v>
      </x:c>
      <x:c r="M1335" s="11" t="str">
        <x:v>Управление, загрузка файлов, резервные копии. Использовать Ethernet ОС, а не BMC.</x:v>
      </x:c>
      <x:c r="N1335" s="11" t="str">
        <x:v>Бюджетная оценка на 03.10.2026. Источник подтверждает характеристики, а не цену.</x:v>
      </x:c>
      <x:c r="O1335" s="11" t="str">
        <x:f>IF(C1335="Опционально","Вне итога",IF(AND(ISNUMBER(F1335),ISNUMBER(H1335),ISNUMBER(I1335),F1335&gt;0,H1335&gt;=0,I1335&gt;=H1335),"Цена учтена","Уточнить цену/количество"))</x:f>
        <x:v>Цена учтена</x:v>
      </x:c>
      <x:c r="P1335" s="10"/>
      <x:c r="Q1335" s="18" t="str">
        <x:v>Бюджетная оценка автора</x:v>
      </x:c>
      <x:c r="R1335" s="18" t="str"/>
    </x:row>
    <x:row r="1336" ht="44" customHeight="1">
      <x:c r="A1336" s="10" t="str">
        <x:v>B8.2</x:v>
      </x:c>
      <x:c r="B1336" s="10" t="str">
        <x:v>B8</x:v>
      </x:c>
      <x:c r="C1336" s="11" t="str">
        <x:v>Оборудование</x:v>
      </x:c>
      <x:c r="D1336" s="11" t="str">
        <x:v>Сетевой шлюз</x:v>
      </x:c>
      <x:c r="E1336" s="11" t="str">
        <x:v>Проводной маршрутизатор с межсетевым экраном, ≥1GbE</x:v>
      </x:c>
      <x:c r="F1336" s="14" t="n">
        <x:v>1</x:v>
      </x:c>
      <x:c r="G1336" s="3" t="str">
        <x:v>шт</x:v>
      </x:c>
      <x:c r="H1336" s="15" t="n">
        <x:v>150</x:v>
      </x:c>
      <x:c r="I1336" s="15" t="n">
        <x:v>500</x:v>
      </x:c>
      <x:c r="J1336" s="16" t="n">
        <x:f>IF(AND(ISNUMBER(F1336),ISNUMBER(H1336)),F1336*H1336,"")</x:f>
        <x:v>150</x:v>
      </x:c>
      <x:c r="K1336" s="16" t="n">
        <x:f>IF(AND(ISNUMBER(F1336),ISNUMBER(I1336)),F1336*I1336,"")</x:f>
        <x:v>500</x:v>
      </x:c>
      <x:c r="L1336" s="11" t="str">
        <x:v>Купить</x:v>
      </x:c>
      <x:c r="M1336" s="11" t="str">
        <x:v>Подключение к локальной сети. Плата за связь не включена.</x:v>
      </x:c>
      <x:c r="N1336" s="11" t="str">
        <x:v>Бюджетная оценка на 03.10.2026. Источник подтверждает характеристики, а не цену.</x:v>
      </x:c>
      <x:c r="O1336" s="11" t="str">
        <x:f>IF(C1336="Опционально","Вне итога",IF(AND(ISNUMBER(F1336),ISNUMBER(H1336),ISNUMBER(I1336),F1336&gt;0,H1336&gt;=0,I1336&gt;=H1336),"Цена учтена","Уточнить цену/количество"))</x:f>
        <x:v>Цена учтена</x:v>
      </x:c>
      <x:c r="P1336" s="10"/>
      <x:c r="Q1336" s="18" t="str">
        <x:v>Бюджетная оценка автора</x:v>
      </x:c>
      <x:c r="R1336" s="18" t="str"/>
    </x:row>
    <x:row r="1337" ht="44" customHeight="1">
      <x:c r="A1337" s="10" t="str">
        <x:v>B8.2</x:v>
      </x:c>
      <x:c r="B1337" s="10" t="str">
        <x:v>B8</x:v>
      </x:c>
      <x:c r="C1337" s="11" t="str">
        <x:v>Оборудование</x:v>
      </x:c>
      <x:c r="D1337" s="11" t="str">
        <x:v>Резервное хранилище</x:v>
      </x:c>
      <x:c r="E1337" s="11" t="str">
        <x:v>NAS 4 отсека, 10GbE, RAM ≥16GB, диски отдельно</x:v>
      </x:c>
      <x:c r="F1337" s="14" t="n">
        <x:v>1</x:v>
      </x:c>
      <x:c r="G1337" s="3" t="str">
        <x:v>шт</x:v>
      </x:c>
      <x:c r="H1337" s="15" t="n">
        <x:v>1100</x:v>
      </x:c>
      <x:c r="I1337" s="15" t="n">
        <x:v>2600</x:v>
      </x:c>
      <x:c r="J1337" s="16" t="n">
        <x:f>IF(AND(ISNUMBER(F1337),ISNUMBER(H1337)),F1337*H1337,"")</x:f>
        <x:v>1100</x:v>
      </x:c>
      <x:c r="K1337" s="16" t="n">
        <x:f>IF(AND(ISNUMBER(F1337),ISNUMBER(I1337)),F1337*I1337,"")</x:f>
        <x:v>2600</x:v>
      </x:c>
      <x:c r="L1337" s="11" t="str">
        <x:v>Купить</x:v>
      </x:c>
      <x:c r="M1337" s="11" t="str">
        <x:v>Копии настроек, данных и контрольных точек. Основной сервер не считается резервной копией.</x:v>
      </x:c>
      <x:c r="N1337" s="11" t="str">
        <x:v>Бюджетная оценка на 03.10.2026. Источник подтверждает характеристики, а не цену.</x:v>
      </x:c>
      <x:c r="O1337" s="11" t="str">
        <x:f>IF(C1337="Опционально","Вне итога",IF(AND(ISNUMBER(F1337),ISNUMBER(H1337),ISNUMBER(I1337),F1337&gt;0,H1337&gt;=0,I1337&gt;=H1337),"Цена учтена","Уточнить цену/количество"))</x:f>
        <x:v>Цена учтена</x:v>
      </x:c>
      <x:c r="P1337" s="10"/>
      <x:c r="Q1337" s="18" t="str">
        <x:v>Бюджетная оценка автора</x:v>
      </x:c>
      <x:c r="R1337" s="18" t="str"/>
    </x:row>
    <x:row r="1338" ht="44" customHeight="1">
      <x:c r="A1338" s="10" t="str">
        <x:v>B8.2</x:v>
      </x:c>
      <x:c r="B1338" s="10" t="str">
        <x:v>B8</x:v>
      </x:c>
      <x:c r="C1338" s="11" t="str">
        <x:v>Оборудование</x:v>
      </x:c>
      <x:c r="D1338" s="11" t="str">
        <x:v>Диски резервного хранилища</x:v>
      </x:c>
      <x:c r="E1338" s="11" t="str">
        <x:v>4×12TB NAS/enterprise HDD. RAID6: около 24TB до форматирования</x:v>
      </x:c>
      <x:c r="F1338" s="14" t="n">
        <x:v>4</x:v>
      </x:c>
      <x:c r="G1338" s="3" t="str">
        <x:v>шт</x:v>
      </x:c>
      <x:c r="H1338" s="15" t="n">
        <x:v>250</x:v>
      </x:c>
      <x:c r="I1338" s="15" t="n">
        <x:v>430</x:v>
      </x:c>
      <x:c r="J1338" s="16" t="n">
        <x:f>IF(AND(ISNUMBER(F1338),ISNUMBER(H1338)),F1338*H1338,"")</x:f>
        <x:v>1000</x:v>
      </x:c>
      <x:c r="K1338" s="16" t="n">
        <x:f>IF(AND(ISNUMBER(F1338),ISNUMBER(I1338)),F1338*I1338,"")</x:f>
        <x:v>1720</x:v>
      </x:c>
      <x:c r="L1338" s="11" t="str">
        <x:v>Купить</x:v>
      </x:c>
      <x:c r="M1338" s="11" t="str">
        <x:v>Цена каждого диска. Один дополнительный запасной диск указан отдельно.</x:v>
      </x:c>
      <x:c r="N1338" s="11" t="str">
        <x:v>Бюджетная оценка на 03.10.2026. Источник подтверждает характеристики, а не цену.</x:v>
      </x:c>
      <x:c r="O1338" s="11" t="str">
        <x:f>IF(C1338="Опционально","Вне итога",IF(AND(ISNUMBER(F1338),ISNUMBER(H1338),ISNUMBER(I1338),F1338&gt;0,H1338&gt;=0,I1338&gt;=H1338),"Цена учтена","Уточнить цену/количество"))</x:f>
        <x:v>Цена учтена</x:v>
      </x:c>
      <x:c r="P1338" s="10"/>
      <x:c r="Q1338" s="18" t="str">
        <x:v>Бюджетная оценка автора</x:v>
      </x:c>
      <x:c r="R1338" s="18" t="str"/>
    </x:row>
    <x:row r="1339" ht="44" customHeight="1">
      <x:c r="A1339" s="10" t="str">
        <x:v>B8.2</x:v>
      </x:c>
      <x:c r="B1339" s="10" t="str">
        <x:v>B8</x:v>
      </x:c>
      <x:c r="C1339" s="11" t="str">
        <x:v>Оборудование</x:v>
      </x:c>
      <x:c r="D1339" s="11" t="str">
        <x:v>Запасной диск NAS</x:v>
      </x:c>
      <x:c r="E1339" s="11" t="str">
        <x:v>12TB той же совместимой серии</x:v>
      </x:c>
      <x:c r="F1339" s="14" t="n">
        <x:v>1</x:v>
      </x:c>
      <x:c r="G1339" s="3" t="str">
        <x:v>шт</x:v>
      </x:c>
      <x:c r="H1339" s="15" t="n">
        <x:v>250</x:v>
      </x:c>
      <x:c r="I1339" s="15" t="n">
        <x:v>430</x:v>
      </x:c>
      <x:c r="J1339" s="16" t="n">
        <x:f>IF(AND(ISNUMBER(F1339),ISNUMBER(H1339)),F1339*H1339,"")</x:f>
        <x:v>250</x:v>
      </x:c>
      <x:c r="K1339" s="16" t="n">
        <x:f>IF(AND(ISNUMBER(F1339),ISNUMBER(I1339)),F1339*I1339,"")</x:f>
        <x:v>430</x:v>
      </x:c>
      <x:c r="L1339" s="11" t="str">
        <x:v>Купить</x:v>
      </x:c>
      <x:c r="M1339" s="11" t="str">
        <x:v>Быстрая замена отказавшего диска.</x:v>
      </x:c>
      <x:c r="N1339" s="11" t="str">
        <x:v>Бюджетная оценка на 03.10.2026. Источник подтверждает характеристики, а не цену.</x:v>
      </x:c>
      <x:c r="O1339" s="11" t="str">
        <x:f>IF(C1339="Опционально","Вне итога",IF(AND(ISNUMBER(F1339),ISNUMBER(H1339),ISNUMBER(I1339),F1339&gt;0,H1339&gt;=0,I1339&gt;=H1339),"Цена учтена","Уточнить цену/количество"))</x:f>
        <x:v>Цена учтена</x:v>
      </x:c>
      <x:c r="P1339" s="10"/>
      <x:c r="Q1339" s="18" t="str">
        <x:v>Бюджетная оценка автора</x:v>
      </x:c>
      <x:c r="R1339" s="18" t="str"/>
    </x:row>
    <x:row r="1340" ht="44" customHeight="1">
      <x:c r="A1340" s="10" t="str">
        <x:v>B8.2</x:v>
      </x:c>
      <x:c r="B1340" s="10" t="str">
        <x:v>B8</x:v>
      </x:c>
      <x:c r="C1340" s="11" t="str">
        <x:v>Оборудование</x:v>
      </x:c>
      <x:c r="D1340" s="11" t="str">
        <x:v>Рабочее место администратора</x:v>
      </x:c>
      <x:c r="E1340" s="11" t="str">
        <x:v>Мини-ПК 16GB RAM, SSD 512GB, Ethernet</x:v>
      </x:c>
      <x:c r="F1340" s="14" t="n">
        <x:v>1</x:v>
      </x:c>
      <x:c r="G1340" s="3" t="str">
        <x:v>шт</x:v>
      </x:c>
      <x:c r="H1340" s="15" t="n">
        <x:v>400</x:v>
      </x:c>
      <x:c r="I1340" s="15" t="n">
        <x:v>800</x:v>
      </x:c>
      <x:c r="J1340" s="16" t="n">
        <x:f>IF(AND(ISNUMBER(F1340),ISNUMBER(H1340)),F1340*H1340,"")</x:f>
        <x:v>400</x:v>
      </x:c>
      <x:c r="K1340" s="16" t="n">
        <x:f>IF(AND(ISNUMBER(F1340),ISNUMBER(I1340)),F1340*I1340,"")</x:f>
        <x:v>800</x:v>
      </x:c>
      <x:c r="L1340" s="11" t="str">
        <x:v>Купить</x:v>
      </x:c>
      <x:c r="M1340" s="11" t="str">
        <x:v>Настройка и управление системой. Для Mac можно использовать один узел вместо отдельного ПК.</x:v>
      </x:c>
      <x:c r="N1340" s="11" t="str">
        <x:v>Бюджетная оценка на 03.10.2026. Источник подтверждает характеристики, а не цену.</x:v>
      </x:c>
      <x:c r="O1340" s="11" t="str">
        <x:f>IF(C1340="Опционально","Вне итога",IF(AND(ISNUMBER(F1340),ISNUMBER(H1340),ISNUMBER(I1340),F1340&gt;0,H1340&gt;=0,I1340&gt;=H1340),"Цена учтена","Уточнить цену/количество"))</x:f>
        <x:v>Цена учтена</x:v>
      </x:c>
      <x:c r="P1340" s="10"/>
      <x:c r="Q1340" s="18" t="str">
        <x:v>Бюджетная оценка автора</x:v>
      </x:c>
      <x:c r="R1340" s="18" t="str"/>
    </x:row>
    <x:row r="1341" ht="44" customHeight="1">
      <x:c r="A1341" s="10" t="str">
        <x:v>B8.2</x:v>
      </x:c>
      <x:c r="B1341" s="10" t="str">
        <x:v>B8</x:v>
      </x:c>
      <x:c r="C1341" s="11" t="str">
        <x:v>Оборудование</x:v>
      </x:c>
      <x:c r="D1341" s="11" t="str">
        <x:v>Монитор</x:v>
      </x:c>
      <x:c r="E1341" s="11" t="str">
        <x:v>27 дюймов, HDMI/DisplayPort</x:v>
      </x:c>
      <x:c r="F1341" s="14" t="n">
        <x:v>1</x:v>
      </x:c>
      <x:c r="G1341" s="3" t="str">
        <x:v>шт</x:v>
      </x:c>
      <x:c r="H1341" s="15" t="n">
        <x:v>160</x:v>
      </x:c>
      <x:c r="I1341" s="15" t="n">
        <x:v>320</x:v>
      </x:c>
      <x:c r="J1341" s="16" t="n">
        <x:f>IF(AND(ISNUMBER(F1341),ISNUMBER(H1341)),F1341*H1341,"")</x:f>
        <x:v>160</x:v>
      </x:c>
      <x:c r="K1341" s="16" t="n">
        <x:f>IF(AND(ISNUMBER(F1341),ISNUMBER(I1341)),F1341*I1341,"")</x:f>
        <x:v>320</x:v>
      </x:c>
      <x:c r="L1341" s="11" t="str">
        <x:v>Купить</x:v>
      </x:c>
      <x:c r="M1341" s="11" t="str"/>
      <x:c r="N1341" s="11" t="str">
        <x:v>Бюджетная оценка на 03.10.2026. Источник подтверждает характеристики, а не цену.</x:v>
      </x:c>
      <x:c r="O1341" s="11" t="str">
        <x:f>IF(C1341="Опционально","Вне итога",IF(AND(ISNUMBER(F1341),ISNUMBER(H1341),ISNUMBER(I1341),F1341&gt;0,H1341&gt;=0,I1341&gt;=H1341),"Цена учтена","Уточнить цену/количество"))</x:f>
        <x:v>Цена учтена</x:v>
      </x:c>
      <x:c r="P1341" s="10"/>
      <x:c r="Q1341" s="18" t="str">
        <x:v>Бюджетная оценка автора</x:v>
      </x:c>
      <x:c r="R1341" s="18" t="str"/>
    </x:row>
    <x:row r="1342" ht="44" customHeight="1">
      <x:c r="A1342" s="10" t="str">
        <x:v>B8.2</x:v>
      </x:c>
      <x:c r="B1342" s="10" t="str">
        <x:v>B8</x:v>
      </x:c>
      <x:c r="C1342" s="11" t="str">
        <x:v>Оборудование</x:v>
      </x:c>
      <x:c r="D1342" s="11" t="str">
        <x:v>Клавиатура и мышь</x:v>
      </x:c>
      <x:c r="E1342" s="11" t="str">
        <x:v>Проводные USB</x:v>
      </x:c>
      <x:c r="F1342" s="14" t="n">
        <x:v>1</x:v>
      </x:c>
      <x:c r="G1342" s="3" t="str">
        <x:v>к-т</x:v>
      </x:c>
      <x:c r="H1342" s="15" t="n">
        <x:v>30</x:v>
      </x:c>
      <x:c r="I1342" s="15" t="n">
        <x:v>70</x:v>
      </x:c>
      <x:c r="J1342" s="16" t="n">
        <x:f>IF(AND(ISNUMBER(F1342),ISNUMBER(H1342)),F1342*H1342,"")</x:f>
        <x:v>30</x:v>
      </x:c>
      <x:c r="K1342" s="16" t="n">
        <x:f>IF(AND(ISNUMBER(F1342),ISNUMBER(I1342)),F1342*I1342,"")</x:f>
        <x:v>70</x:v>
      </x:c>
      <x:c r="L1342" s="11" t="str">
        <x:v>Купить</x:v>
      </x:c>
      <x:c r="M1342" s="11" t="str"/>
      <x:c r="N1342" s="11" t="str">
        <x:v>Бюджетная оценка на 03.10.2026. Источник подтверждает характеристики, а не цену.</x:v>
      </x:c>
      <x:c r="O1342" s="11" t="str">
        <x:f>IF(C1342="Опционально","Вне итога",IF(AND(ISNUMBER(F1342),ISNUMBER(H1342),ISNUMBER(I1342),F1342&gt;0,H1342&gt;=0,I1342&gt;=H1342),"Цена учтена","Уточнить цену/количество"))</x:f>
        <x:v>Цена учтена</x:v>
      </x:c>
      <x:c r="P1342" s="10"/>
      <x:c r="Q1342" s="18" t="str">
        <x:v>Бюджетная оценка автора</x:v>
      </x:c>
      <x:c r="R1342" s="18" t="str"/>
    </x:row>
    <x:row r="1343" ht="44" customHeight="1">
      <x:c r="A1343" s="10" t="str">
        <x:v>B8.2</x:v>
      </x:c>
      <x:c r="B1343" s="10" t="str">
        <x:v>B8</x:v>
      </x:c>
      <x:c r="C1343" s="11" t="str">
        <x:v>Оборудование</x:v>
      </x:c>
      <x:c r="D1343" s="11" t="str">
        <x:v>Кабель монитора</x:v>
      </x:c>
      <x:c r="E1343" s="11" t="str">
        <x:v>HDMI/DisplayPort 2 м, по разъёму компьютера</x:v>
      </x:c>
      <x:c r="F1343" s="14" t="n">
        <x:v>1</x:v>
      </x:c>
      <x:c r="G1343" s="3" t="str">
        <x:v>шт</x:v>
      </x:c>
      <x:c r="H1343" s="15" t="n">
        <x:v>10</x:v>
      </x:c>
      <x:c r="I1343" s="15" t="n">
        <x:v>30</x:v>
      </x:c>
      <x:c r="J1343" s="16" t="n">
        <x:f>IF(AND(ISNUMBER(F1343),ISNUMBER(H1343)),F1343*H1343,"")</x:f>
        <x:v>10</x:v>
      </x:c>
      <x:c r="K1343" s="16" t="n">
        <x:f>IF(AND(ISNUMBER(F1343),ISNUMBER(I1343)),F1343*I1343,"")</x:f>
        <x:v>30</x:v>
      </x:c>
      <x:c r="L1343" s="11" t="str">
        <x:v>Купить</x:v>
      </x:c>
      <x:c r="M1343" s="11" t="str"/>
      <x:c r="N1343" s="11" t="str">
        <x:v>Бюджетная оценка на 03.10.2026. Источник подтверждает характеристики, а не цену.</x:v>
      </x:c>
      <x:c r="O1343" s="11" t="str">
        <x:f>IF(C1343="Опционально","Вне итога",IF(AND(ISNUMBER(F1343),ISNUMBER(H1343),ISNUMBER(I1343),F1343&gt;0,H1343&gt;=0,I1343&gt;=H1343),"Цена учтена","Уточнить цену/количество"))</x:f>
        <x:v>Цена учтена</x:v>
      </x:c>
      <x:c r="P1343" s="10"/>
      <x:c r="Q1343" s="18" t="str">
        <x:v>Бюджетная оценка автора</x:v>
      </x:c>
      <x:c r="R1343" s="18" t="str"/>
    </x:row>
    <x:row r="1344" ht="44" customHeight="1">
      <x:c r="A1344" s="10" t="str">
        <x:v>B8.2</x:v>
      </x:c>
      <x:c r="B1344" s="10" t="str">
        <x:v>B8</x:v>
      </x:c>
      <x:c r="C1344" s="11" t="str">
        <x:v>Оборудование</x:v>
      </x:c>
      <x:c r="D1344" s="11" t="str">
        <x:v>Патч-корды обычной сети</x:v>
      </x:c>
      <x:c r="E1344" s="11" t="str">
        <x:v>Cat6A, 2 м, RJ45, заводские</x:v>
      </x:c>
      <x:c r="F1344" s="14" t="n">
        <x:v>38</x:v>
      </x:c>
      <x:c r="G1344" s="3" t="str">
        <x:v>шт</x:v>
      </x:c>
      <x:c r="H1344" s="15" t="n">
        <x:v>8</x:v>
      </x:c>
      <x:c r="I1344" s="15" t="n">
        <x:v>20</x:v>
      </x:c>
      <x:c r="J1344" s="16" t="n">
        <x:f>IF(AND(ISNUMBER(F1344),ISNUMBER(H1344)),F1344*H1344,"")</x:f>
        <x:v>304</x:v>
      </x:c>
      <x:c r="K1344" s="16" t="n">
        <x:f>IF(AND(ISNUMBER(F1344),ISNUMBER(I1344)),F1344*I1344,"")</x:f>
        <x:v>760</x:v>
      </x:c>
      <x:c r="L1344" s="11" t="str">
        <x:v>Купить</x:v>
      </x:c>
      <x:c r="M1344" s="11" t="str">
        <x:v>36 рабочих соединений и 2 запасных. Длина 2 м является исходным допущением.</x:v>
      </x:c>
      <x:c r="N1344" s="11" t="str">
        <x:v>Бюджетная оценка на 03.10.2026. Источник подтверждает характеристики, а не цену.</x:v>
      </x:c>
      <x:c r="O1344" s="11" t="str">
        <x:f>IF(C1344="Опционально","Вне итога",IF(AND(ISNUMBER(F1344),ISNUMBER(H1344),ISNUMBER(I1344),F1344&gt;0,H1344&gt;=0,I1344&gt;=H1344),"Цена учтена","Уточнить цену/количество"))</x:f>
        <x:v>Цена учтена</x:v>
      </x:c>
      <x:c r="P1344" s="10"/>
      <x:c r="Q1344" s="18" t="str">
        <x:v>Бюджетная оценка автора</x:v>
      </x:c>
      <x:c r="R1344" s="18" t="str"/>
    </x:row>
    <x:row r="1345" ht="61" customHeight="1">
      <x:c r="A1345" s="10" t="str">
        <x:v>B8.2</x:v>
      </x:c>
      <x:c r="B1345" s="10" t="str">
        <x:v>B8</x:v>
      </x:c>
      <x:c r="C1345" s="11" t="str">
        <x:v>Оборудование</x:v>
      </x:c>
      <x:c r="D1345" s="11" t="str">
        <x:v>Выделенный коммутатор обмена между узлами</x:v>
      </x:c>
      <x:c r="E1345" s="11" t="str">
        <x:v>NVIDIA Quantum-2 QM9700, 64×400Gb/s, ОС и Subnet Manager</x:v>
      </x:c>
      <x:c r="F1345" s="14" t="n">
        <x:v>1</x:v>
      </x:c>
      <x:c r="G1345" s="3" t="str">
        <x:v>шт</x:v>
      </x:c>
      <x:c r="H1345" s="15" t="n">
        <x:v>30000</x:v>
      </x:c>
      <x:c r="I1345" s="15" t="n">
        <x:v>65000</x:v>
      </x:c>
      <x:c r="J1345" s="16" t="n">
        <x:f>IF(AND(ISNUMBER(F1345),ISNUMBER(H1345)),F1345*H1345,"")</x:f>
        <x:v>30000</x:v>
      </x:c>
      <x:c r="K1345" s="16" t="n">
        <x:f>IF(AND(ISNUMBER(F1345),ISNUMBER(I1345)),F1345*I1345,"")</x:f>
        <x:v>65000</x:v>
      </x:c>
      <x:c r="L1345" s="11" t="str">
        <x:v>Купить</x:v>
      </x:c>
      <x:c r="M1345" s="11" t="str">
        <x:v>Это покупка сетевого устройства. Ethernet и InfiniBand нельзя смешивать без соответствующего режима. Точный комплект лицензий включает поставщик.</x:v>
      </x:c>
      <x:c r="N1345" s="11" t="str">
        <x:v>Бюджетная оценка на 03.10.2026. Источник подтверждает характеристики, а не цену.</x:v>
      </x:c>
      <x:c r="O1345" s="11" t="str">
        <x:f>IF(C1345="Опционально","Вне итога",IF(AND(ISNUMBER(F1345),ISNUMBER(H1345),ISNUMBER(I1345),F1345&gt;0,H1345&gt;=0,I1345&gt;=H1345),"Цена учтена","Уточнить цену/количество"))</x:f>
        <x:v>Цена учтена</x:v>
      </x:c>
      <x:c r="P1345" s="10"/>
      <x:c r="Q1345" s="18" t="str">
        <x:v>Бюджетная оценка автора</x:v>
      </x:c>
      <x:c r="R1345" s="18" t="str"/>
    </x:row>
    <x:row r="1346" ht="34" customHeight="1">
      <x:c r="A1346" s="10" t="str">
        <x:v>B8.2</x:v>
      </x:c>
      <x:c r="B1346" s="10" t="str">
        <x:v>B8</x:v>
      </x:c>
      <x:c r="C1346" s="11" t="str">
        <x:v>Оборудование</x:v>
      </x:c>
      <x:c r="D1346" s="11" t="str">
        <x:v>Питание коммутатора RDMA</x:v>
      </x:c>
      <x:c r="E1346" s="11" t="str">
        <x:v>2 блока питания, вентиляторы, рельсы, 2 шнура</x:v>
      </x:c>
      <x:c r="F1346" s="14" t="n">
        <x:v>1</x:v>
      </x:c>
      <x:c r="G1346" s="3" t="str">
        <x:v>к-т</x:v>
      </x:c>
      <x:c r="H1346" s="21" t="n">
        <x:v>0</x:v>
      </x:c>
      <x:c r="I1346" s="21" t="n">
        <x:v>0</x:v>
      </x:c>
      <x:c r="J1346" s="16" t="n">
        <x:f>IF(AND(ISNUMBER(F1346),ISNUMBER(H1346)),F1346*H1346,"")</x:f>
        <x:v>0</x:v>
      </x:c>
      <x:c r="K1346" s="16" t="n">
        <x:f>IF(AND(ISNUMBER(F1346),ISNUMBER(I1346)),F1346*I1346,"")</x:f>
        <x:v>0</x:v>
      </x:c>
      <x:c r="L1346" s="11" t="str">
        <x:v>В комплекте</x:v>
      </x:c>
      <x:c r="M1346" s="11" t="str"/>
      <x:c r="N1346" s="11" t="str">
        <x:v>Включено в цену основного комплекта. Доплата $0.</x:v>
      </x:c>
      <x:c r="O1346" s="11" t="str">
        <x:f>IF(C1346="Опционально","Вне итога",IF(AND(ISNUMBER(F1346),ISNUMBER(H1346),ISNUMBER(I1346),F1346&gt;0,H1346&gt;=0,I1346&gt;=H1346),"Цена учтена","Уточнить цену/количество"))</x:f>
        <x:v>Цена учтена</x:v>
      </x:c>
      <x:c r="P1346" s="10"/>
      <x:c r="Q1346" s="18" t="str">
        <x:v>Бюджетная оценка автора</x:v>
      </x:c>
      <x:c r="R1346" s="18" t="str"/>
    </x:row>
    <x:row r="1347" ht="44" customHeight="1">
      <x:c r="A1347" s="10" t="str">
        <x:v>B8.2</x:v>
      </x:c>
      <x:c r="B1347" s="10" t="str">
        <x:v>B8</x:v>
      </x:c>
      <x:c r="C1347" s="11" t="str">
        <x:v>Оборудование</x:v>
      </x:c>
      <x:c r="D1347" s="11" t="str">
        <x:v>USB-накопители для восстановления</x:v>
      </x:c>
      <x:c r="E1347" s="11" t="str">
        <x:v>64GB USB 3.x</x:v>
      </x:c>
      <x:c r="F1347" s="14" t="n">
        <x:v>2</x:v>
      </x:c>
      <x:c r="G1347" s="3" t="str">
        <x:v>шт</x:v>
      </x:c>
      <x:c r="H1347" s="15" t="n">
        <x:v>12</x:v>
      </x:c>
      <x:c r="I1347" s="15" t="n">
        <x:v>25</x:v>
      </x:c>
      <x:c r="J1347" s="16" t="n">
        <x:f>IF(AND(ISNUMBER(F1347),ISNUMBER(H1347)),F1347*H1347,"")</x:f>
        <x:v>24</x:v>
      </x:c>
      <x:c r="K1347" s="16" t="n">
        <x:f>IF(AND(ISNUMBER(F1347),ISNUMBER(I1347)),F1347*I1347,"")</x:f>
        <x:v>50</x:v>
      </x:c>
      <x:c r="L1347" s="11" t="str">
        <x:v>Купить</x:v>
      </x:c>
      <x:c r="M1347" s="11" t="str">
        <x:v>Установочный носитель и аварийное восстановление. Не место хранения единственной копии данных.</x:v>
      </x:c>
      <x:c r="N1347" s="11" t="str">
        <x:v>Бюджетная оценка на 03.10.2026. Источник подтверждает характеристики, а не цену.</x:v>
      </x:c>
      <x:c r="O1347" s="11" t="str">
        <x:f>IF(C1347="Опционально","Вне итога",IF(AND(ISNUMBER(F1347),ISNUMBER(H1347),ISNUMBER(I1347),F1347&gt;0,H1347&gt;=0,I1347&gt;=H1347),"Цена учтена","Уточнить цену/количество"))</x:f>
        <x:v>Цена учтена</x:v>
      </x:c>
      <x:c r="P1347" s="10"/>
      <x:c r="Q1347" s="18" t="str">
        <x:v>Бюджетная оценка автора</x:v>
      </x:c>
      <x:c r="R1347" s="18" t="str"/>
    </x:row>
    <x:row r="1348" ht="44" customHeight="1">
      <x:c r="A1348" s="10" t="str">
        <x:v>B8.2</x:v>
      </x:c>
      <x:c r="B1348" s="10" t="str">
        <x:v>B8</x:v>
      </x:c>
      <x:c r="C1348" s="11" t="str">
        <x:v>Помещение</x:v>
      </x:c>
      <x:c r="D1348" s="11" t="str">
        <x:v>Обследование и проект</x:v>
      </x:c>
      <x:c r="E1348" s="11" t="str">
        <x:v>Электрик, специалист по охлаждению, проверка несущей способности пола</x:v>
      </x:c>
      <x:c r="F1348" s="14" t="n">
        <x:v>1</x:v>
      </x:c>
      <x:c r="G1348" s="3" t="str">
        <x:v>усл</x:v>
      </x:c>
      <x:c r="H1348" s="15" t="n">
        <x:v>2000</x:v>
      </x:c>
      <x:c r="I1348" s="15" t="n">
        <x:v>8000</x:v>
      </x:c>
      <x:c r="J1348" s="16" t="n">
        <x:f>IF(AND(ISNUMBER(F1348),ISNUMBER(H1348)),F1348*H1348,"")</x:f>
        <x:v>2000</x:v>
      </x:c>
      <x:c r="K1348" s="16" t="n">
        <x:f>IF(AND(ISNUMBER(F1348),ISNUMBER(I1348)),F1348*I1348,"")</x:f>
        <x:v>8000</x:v>
      </x:c>
      <x:c r="L1348" s="11" t="str">
        <x:v>Купить</x:v>
      </x:c>
      <x:c r="M1348" s="11" t="str">
        <x:v>Уточнить вводную мощность, трассы, дверные проёмы, этаж, шум и наружный блок. До закупки кабеля и защиты.</x:v>
      </x:c>
      <x:c r="N1348" s="11" t="str">
        <x:v>Бюджетная оценка на 03.10.2026. Источник подтверждает характеристики, а не цену.</x:v>
      </x:c>
      <x:c r="O1348" s="11" t="str">
        <x:f>IF(C1348="Опционально","Вне итога",IF(AND(ISNUMBER(F1348),ISNUMBER(H1348),ISNUMBER(I1348),F1348&gt;0,H1348&gt;=0,I1348&gt;=H1348),"Цена учтена","Уточнить цену/количество"))</x:f>
        <x:v>Цена учтена</x:v>
      </x:c>
      <x:c r="P1348" s="10"/>
      <x:c r="Q1348" s="18" t="str">
        <x:v>Бюджетная оценка автора</x:v>
      </x:c>
      <x:c r="R1348" s="18" t="str"/>
    </x:row>
    <x:row r="1349" ht="44" customHeight="1">
      <x:c r="A1349" s="10" t="str">
        <x:v>B8.2</x:v>
      </x:c>
      <x:c r="B1349" s="10" t="str">
        <x:v>B8</x:v>
      </x:c>
      <x:c r="C1349" s="11" t="str">
        <x:v>Помещение</x:v>
      </x:c>
      <x:c r="D1349" s="11" t="str">
        <x:v>Подготовка поверхностей</x:v>
      </x:c>
      <x:c r="E1349" s="11" t="str">
        <x:v>Обеспыливание, герметизация щелей, ремонт покрытия существующей комнаты</x:v>
      </x:c>
      <x:c r="F1349" s="14" t="n">
        <x:v>50</x:v>
      </x:c>
      <x:c r="G1349" s="3" t="str">
        <x:v>м²</x:v>
      </x:c>
      <x:c r="H1349" s="15" t="n">
        <x:v>30</x:v>
      </x:c>
      <x:c r="I1349" s="15" t="n">
        <x:v>80</x:v>
      </x:c>
      <x:c r="J1349" s="16" t="n">
        <x:f>IF(AND(ISNUMBER(F1349),ISNUMBER(H1349)),F1349*H1349,"")</x:f>
        <x:v>1500</x:v>
      </x:c>
      <x:c r="K1349" s="16" t="n">
        <x:f>IF(AND(ISNUMBER(F1349),ISNUMBER(I1349)),F1349*I1349,"")</x:f>
        <x:v>4000</x:v>
      </x:c>
      <x:c r="L1349" s="11" t="str">
        <x:v>Купить</x:v>
      </x:c>
      <x:c r="M1349" s="11" t="str">
        <x:v>Исходно помещение с готовыми стенами и крышей. Строительство здания не рассчитано.</x:v>
      </x:c>
      <x:c r="N1349" s="11" t="str">
        <x:v>Бюджетная оценка на 03.10.2026. Источник подтверждает характеристики, а не цену.</x:v>
      </x:c>
      <x:c r="O1349" s="11" t="str">
        <x:f>IF(C1349="Опционально","Вне итога",IF(AND(ISNUMBER(F1349),ISNUMBER(H1349),ISNUMBER(I1349),F1349&gt;0,H1349&gt;=0,I1349&gt;=H1349),"Цена учтена","Уточнить цену/количество"))</x:f>
        <x:v>Цена учтена</x:v>
      </x:c>
      <x:c r="P1349" s="10"/>
      <x:c r="Q1349" s="18" t="str">
        <x:v>Бюджетная оценка автора</x:v>
      </x:c>
      <x:c r="R1349" s="18" t="str"/>
    </x:row>
    <x:row r="1350" ht="44" customHeight="1">
      <x:c r="A1350" s="10" t="str">
        <x:v>B8.2</x:v>
      </x:c>
      <x:c r="B1350" s="10" t="str">
        <x:v>B8</x:v>
      </x:c>
      <x:c r="C1350" s="11" t="str">
        <x:v>Помещение</x:v>
      </x:c>
      <x:c r="D1350" s="11" t="str">
        <x:v>Усиление пола и перемещение тяжёлого оборудования</x:v>
      </x:c>
      <x:c r="E1350" s="11" t="str">
        <x:v>Работы по результатам обследования, бюджетный резерв</x:v>
      </x:c>
      <x:c r="F1350" s="14" t="n">
        <x:v>1</x:v>
      </x:c>
      <x:c r="G1350" s="3" t="str">
        <x:v>резерв</x:v>
      </x:c>
      <x:c r="H1350" s="15" t="n">
        <x:v>0</x:v>
      </x:c>
      <x:c r="I1350" s="15" t="n">
        <x:v>15000</x:v>
      </x:c>
      <x:c r="J1350" s="16" t="n">
        <x:f>IF(AND(ISNUMBER(F1350),ISNUMBER(H1350)),F1350*H1350,"")</x:f>
        <x:v>0</x:v>
      </x:c>
      <x:c r="K1350" s="16" t="n">
        <x:f>IF(AND(ISNUMBER(F1350),ISNUMBER(I1350)),F1350*I1350,"")</x:f>
        <x:v>15000</x:v>
      </x:c>
      <x:c r="L1350" s="11" t="str">
        <x:v>Резерв</x:v>
      </x:c>
      <x:c r="M1350" s="11" t="str">
        <x:v>Может не понадобиться. Для тяжёлых стоек нагрузку подтверждает инженер, цену даёт подрядчик.</x:v>
      </x:c>
      <x:c r="N1350" s="11" t="str">
        <x:v>Бюджетная оценка на 03.10.2026. Источник подтверждает характеристики, а не цену.</x:v>
      </x:c>
      <x:c r="O1350" s="11" t="str">
        <x:f>IF(C1350="Опционально","Вне итога",IF(AND(ISNUMBER(F1350),ISNUMBER(H1350),ISNUMBER(I1350),F1350&gt;0,H1350&gt;=0,I1350&gt;=H1350),"Цена учтена","Уточнить цену/количество"))</x:f>
        <x:v>Цена учтена</x:v>
      </x:c>
      <x:c r="P1350" s="10"/>
      <x:c r="Q1350" s="18" t="str">
        <x:v>Бюджетная оценка автора</x:v>
      </x:c>
      <x:c r="R1350" s="18" t="str"/>
    </x:row>
    <x:row r="1351" ht="44" customHeight="1">
      <x:c r="A1351" s="10" t="str">
        <x:v>B8.2</x:v>
      </x:c>
      <x:c r="B1351" s="10" t="str">
        <x:v>B8</x:v>
      </x:c>
      <x:c r="C1351" s="11" t="str">
        <x:v>Помещение</x:v>
      </x:c>
      <x:c r="D1351" s="11" t="str">
        <x:v>Серверная стойка</x:v>
      </x:c>
      <x:c r="E1351" s="11" t="str">
        <x:v>42U, ширина 800 мм, глубина 1200–1400 мм, нагрузка ≥1500 кг</x:v>
      </x:c>
      <x:c r="F1351" s="14" t="n">
        <x:v>6</x:v>
      </x:c>
      <x:c r="G1351" s="3" t="str">
        <x:v>шт</x:v>
      </x:c>
      <x:c r="H1351" s="15" t="n">
        <x:v>1500</x:v>
      </x:c>
      <x:c r="I1351" s="15" t="n">
        <x:v>3500</x:v>
      </x:c>
      <x:c r="J1351" s="16" t="n">
        <x:f>IF(AND(ISNUMBER(F1351),ISNUMBER(H1351)),F1351*H1351,"")</x:f>
        <x:v>9000</x:v>
      </x:c>
      <x:c r="K1351" s="16" t="n">
        <x:f>IF(AND(ISNUMBER(F1351),ISNUMBER(I1351)),F1351*I1351,"")</x:f>
        <x:v>21000</x:v>
      </x:c>
      <x:c r="L1351" s="11" t="str">
        <x:v>Купить</x:v>
      </x:c>
      <x:c r="M1351" s="11" t="str">
        <x:v>Проверить длину рельсов, пространство сзади и массу заполненной стойки.</x:v>
      </x:c>
      <x:c r="N1351" s="11" t="str">
        <x:v>Бюджетная оценка на 03.10.2026. Источник подтверждает характеристики, а не цену.</x:v>
      </x:c>
      <x:c r="O1351" s="11" t="str">
        <x:f>IF(C1351="Опционально","Вне итога",IF(AND(ISNUMBER(F1351),ISNUMBER(H1351),ISNUMBER(I1351),F1351&gt;0,H1351&gt;=0,I1351&gt;=H1351),"Цена учтена","Уточнить цену/количество"))</x:f>
        <x:v>Цена учтена</x:v>
      </x:c>
      <x:c r="P1351" s="10"/>
      <x:c r="Q1351" s="18" t="str">
        <x:v>Бюджетная оценка автора</x:v>
      </x:c>
      <x:c r="R1351" s="18" t="str"/>
    </x:row>
    <x:row r="1352" ht="44" customHeight="1">
      <x:c r="A1352" s="10" t="str">
        <x:v>B8.2</x:v>
      </x:c>
      <x:c r="B1352" s="10" t="str">
        <x:v>B8</x:v>
      </x:c>
      <x:c r="C1352" s="11" t="str">
        <x:v>Помещение</x:v>
      </x:c>
      <x:c r="D1352" s="11" t="str">
        <x:v>Полка для NAS и сетевого оборудования</x:v>
      </x:c>
      <x:c r="E1352" s="11" t="str">
        <x:v>19 дюймов, усиленная</x:v>
      </x:c>
      <x:c r="F1352" s="14" t="n">
        <x:v>12</x:v>
      </x:c>
      <x:c r="G1352" s="3" t="str">
        <x:v>шт</x:v>
      </x:c>
      <x:c r="H1352" s="15" t="n">
        <x:v>70</x:v>
      </x:c>
      <x:c r="I1352" s="15" t="n">
        <x:v>160</x:v>
      </x:c>
      <x:c r="J1352" s="16" t="n">
        <x:f>IF(AND(ISNUMBER(F1352),ISNUMBER(H1352)),F1352*H1352,"")</x:f>
        <x:v>840</x:v>
      </x:c>
      <x:c r="K1352" s="16" t="n">
        <x:f>IF(AND(ISNUMBER(F1352),ISNUMBER(I1352)),F1352*I1352,"")</x:f>
        <x:v>1920</x:v>
      </x:c>
      <x:c r="L1352" s="11" t="str">
        <x:v>Купить</x:v>
      </x:c>
      <x:c r="M1352" s="11" t="str"/>
      <x:c r="N1352" s="11" t="str">
        <x:v>Бюджетная оценка на 03.10.2026. Источник подтверждает характеристики, а не цену.</x:v>
      </x:c>
      <x:c r="O1352" s="11" t="str">
        <x:f>IF(C1352="Опционально","Вне итога",IF(AND(ISNUMBER(F1352),ISNUMBER(H1352),ISNUMBER(I1352),F1352&gt;0,H1352&gt;=0,I1352&gt;=H1352),"Цена учтена","Уточнить цену/количество"))</x:f>
        <x:v>Цена учтена</x:v>
      </x:c>
      <x:c r="P1352" s="10"/>
      <x:c r="Q1352" s="18" t="str">
        <x:v>Бюджетная оценка автора</x:v>
      </x:c>
      <x:c r="R1352" s="18" t="str"/>
    </x:row>
    <x:row r="1353" ht="44" customHeight="1">
      <x:c r="A1353" s="10" t="str">
        <x:v>B8.2</x:v>
      </x:c>
      <x:c r="B1353" s="10" t="str">
        <x:v>B8</x:v>
      </x:c>
      <x:c r="C1353" s="11" t="str">
        <x:v>Помещение</x:v>
      </x:c>
      <x:c r="D1353" s="11" t="str">
        <x:v>Закрытие пустых мест и организация кабелей</x:v>
      </x:c>
      <x:c r="E1353" s="11" t="str">
        <x:v>Заглушки U, вертикальный и горизонтальный органайзеры, крепёж M6</x:v>
      </x:c>
      <x:c r="F1353" s="14" t="n">
        <x:v>6</x:v>
      </x:c>
      <x:c r="G1353" s="3" t="str">
        <x:v>к-т</x:v>
      </x:c>
      <x:c r="H1353" s="15" t="n">
        <x:v>160</x:v>
      </x:c>
      <x:c r="I1353" s="15" t="n">
        <x:v>400</x:v>
      </x:c>
      <x:c r="J1353" s="16" t="n">
        <x:f>IF(AND(ISNUMBER(F1353),ISNUMBER(H1353)),F1353*H1353,"")</x:f>
        <x:v>960</x:v>
      </x:c>
      <x:c r="K1353" s="16" t="n">
        <x:f>IF(AND(ISNUMBER(F1353),ISNUMBER(I1353)),F1353*I1353,"")</x:f>
        <x:v>2400</x:v>
      </x:c>
      <x:c r="L1353" s="11" t="str">
        <x:v>Купить</x:v>
      </x:c>
      <x:c r="M1353" s="11" t="str">
        <x:v>Предотвращение возврата горячего воздуха и удобное обслуживание. Рельсы серверов считаются в серверном комплекте.</x:v>
      </x:c>
      <x:c r="N1353" s="11" t="str">
        <x:v>Бюджетная оценка на 03.10.2026. Источник подтверждает характеристики, а не цену.</x:v>
      </x:c>
      <x:c r="O1353" s="11" t="str">
        <x:f>IF(C1353="Опционально","Вне итога",IF(AND(ISNUMBER(F1353),ISNUMBER(H1353),ISNUMBER(I1353),F1353&gt;0,H1353&gt;=0,I1353&gt;=H1353),"Цена учтена","Уточнить цену/количество"))</x:f>
        <x:v>Цена учтена</x:v>
      </x:c>
      <x:c r="P1353" s="10"/>
      <x:c r="Q1353" s="18" t="str">
        <x:v>Бюджетная оценка автора</x:v>
      </x:c>
      <x:c r="R1353" s="18" t="str"/>
    </x:row>
    <x:row r="1354" ht="44" customHeight="1">
      <x:c r="A1354" s="10" t="str">
        <x:v>B8.2</x:v>
      </x:c>
      <x:c r="B1354" s="10" t="str">
        <x:v>B8</x:v>
      </x:c>
      <x:c r="C1354" s="11" t="str">
        <x:v>Помещение</x:v>
      </x:c>
      <x:c r="D1354" s="11" t="str">
        <x:v>Заземление стоек</x:v>
      </x:c>
      <x:c r="E1354" s="11" t="str">
        <x:v>Шина, перемычки, наконечники</x:v>
      </x:c>
      <x:c r="F1354" s="14" t="n">
        <x:v>6</x:v>
      </x:c>
      <x:c r="G1354" s="3" t="str">
        <x:v>к-т</x:v>
      </x:c>
      <x:c r="H1354" s="15" t="n">
        <x:v>80</x:v>
      </x:c>
      <x:c r="I1354" s="15" t="n">
        <x:v>220</x:v>
      </x:c>
      <x:c r="J1354" s="16" t="n">
        <x:f>IF(AND(ISNUMBER(F1354),ISNUMBER(H1354)),F1354*H1354,"")</x:f>
        <x:v>480</x:v>
      </x:c>
      <x:c r="K1354" s="16" t="n">
        <x:f>IF(AND(ISNUMBER(F1354),ISNUMBER(I1354)),F1354*I1354,"")</x:f>
        <x:v>1320</x:v>
      </x:c>
      <x:c r="L1354" s="11" t="str">
        <x:v>Купить</x:v>
      </x:c>
      <x:c r="M1354" s="11" t="str"/>
      <x:c r="N1354" s="11" t="str">
        <x:v>Бюджетная оценка на 03.10.2026. Источник подтверждает характеристики, а не цену.</x:v>
      </x:c>
      <x:c r="O1354" s="11" t="str">
        <x:f>IF(C1354="Опционально","Вне итога",IF(AND(ISNUMBER(F1354),ISNUMBER(H1354),ISNUMBER(I1354),F1354&gt;0,H1354&gt;=0,I1354&gt;=H1354),"Цена учтена","Уточнить цену/количество"))</x:f>
        <x:v>Цена учтена</x:v>
      </x:c>
      <x:c r="P1354" s="10"/>
      <x:c r="Q1354" s="18" t="str">
        <x:v>Бюджетная оценка автора</x:v>
      </x:c>
      <x:c r="R1354" s="18" t="str"/>
    </x:row>
    <x:row r="1355" ht="61" customHeight="1">
      <x:c r="A1355" s="10" t="str">
        <x:v>B8.2</x:v>
      </x:c>
      <x:c r="B1355" s="10" t="str">
        <x:v>B8</x:v>
      </x:c>
      <x:c r="C1355" s="11" t="str">
        <x:v>Помещение</x:v>
      </x:c>
      <x:c r="D1355" s="11" t="str">
        <x:v>Источник бесперебойного питания</x:v>
      </x:c>
      <x:c r="E1355" s="11" t="str">
        <x:v>Онлайн ИБП 60kVA. Активная мощность ≥41.25kW</x:v>
      </x:c>
      <x:c r="F1355" s="14" t="n">
        <x:v>1</x:v>
      </x:c>
      <x:c r="G1355" s="3" t="str">
        <x:v>шт</x:v>
      </x:c>
      <x:c r="H1355" s="15" t="n">
        <x:v>22000</x:v>
      </x:c>
      <x:c r="I1355" s="15" t="n">
        <x:v>45000</x:v>
      </x:c>
      <x:c r="J1355" s="16" t="n">
        <x:f>IF(AND(ISNUMBER(F1355),ISNUMBER(H1355)),F1355*H1355,"")</x:f>
        <x:v>22000</x:v>
      </x:c>
      <x:c r="K1355" s="16" t="n">
        <x:f>IF(AND(ISNUMBER(F1355),ISNUMBER(I1355)),F1355*I1355,"")</x:f>
        <x:v>45000</x:v>
      </x:c>
      <x:c r="L1355" s="11" t="str">
        <x:v>Купить</x:v>
      </x:c>
      <x:c r="M1355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1355" s="11" t="str">
        <x:v>Бюджетная оценка на 03.10.2026. Источник подтверждает характеристики, а не цену.</x:v>
      </x:c>
      <x:c r="O1355" s="11" t="str">
        <x:f>IF(C1355="Опционально","Вне итога",IF(AND(ISNUMBER(F1355),ISNUMBER(H1355),ISNUMBER(I1355),F1355&gt;0,H1355&gt;=0,I1355&gt;=H1355),"Цена учтена","Уточнить цену/количество"))</x:f>
        <x:v>Цена учтена</x:v>
      </x:c>
      <x:c r="P1355" s="10"/>
      <x:c r="Q1355" s="18" t="str">
        <x:v>Бюджетная оценка автора</x:v>
      </x:c>
      <x:c r="R1355" s="18" t="str"/>
    </x:row>
    <x:row r="1356" ht="61" customHeight="1">
      <x:c r="A1356" s="10" t="str">
        <x:v>B8.2</x:v>
      </x:c>
      <x:c r="B1356" s="10" t="str">
        <x:v>B8</x:v>
      </x:c>
      <x:c r="C1356" s="11" t="str">
        <x:v>Помещение</x:v>
      </x:c>
      <x:c r="D1356" s="11" t="str">
        <x:v>Батареи и шкаф батарей</x:v>
      </x:c>
      <x:c r="E1356" s="11" t="str">
        <x:v>Внешний комплект, 5–10 минут при нагрузке 33kW</x:v>
      </x:c>
      <x:c r="F1356" s="14" t="n">
        <x:v>1</x:v>
      </x:c>
      <x:c r="G1356" s="3" t="str">
        <x:v>к-т</x:v>
      </x:c>
      <x:c r="H1356" s="15" t="n">
        <x:v>11550</x:v>
      </x:c>
      <x:c r="I1356" s="15" t="n">
        <x:v>28050</x:v>
      </x:c>
      <x:c r="J1356" s="16" t="n">
        <x:f>IF(AND(ISNUMBER(F1356),ISNUMBER(H1356)),F1356*H1356,"")</x:f>
        <x:v>11550</x:v>
      </x:c>
      <x:c r="K1356" s="16" t="n">
        <x:f>IF(AND(ISNUMBER(F1356),ISNUMBER(I1356)),F1356*I1356,"")</x:f>
        <x:v>28050</x:v>
      </x:c>
      <x:c r="L1356" s="11" t="str">
        <x:v>Купить</x:v>
      </x:c>
      <x:c r="M1356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1356" s="11" t="str">
        <x:v>Бюджетная оценка на 03.10.2026. Источник подтверждает характеристики, а не цену.</x:v>
      </x:c>
      <x:c r="O1356" s="11" t="str">
        <x:f>IF(C1356="Опционально","Вне итога",IF(AND(ISNUMBER(F1356),ISNUMBER(H1356),ISNUMBER(I1356),F1356&gt;0,H1356&gt;=0,I1356&gt;=H1356),"Цена учтена","Уточнить цену/количество"))</x:f>
        <x:v>Цена учтена</x:v>
      </x:c>
      <x:c r="P1356" s="10"/>
      <x:c r="Q1356" s="18" t="str">
        <x:v>Бюджетная оценка автора</x:v>
      </x:c>
      <x:c r="R1356" s="18" t="str"/>
    </x:row>
    <x:row r="1357" ht="44" customHeight="1">
      <x:c r="A1357" s="10" t="str">
        <x:v>B8.2</x:v>
      </x:c>
      <x:c r="B1357" s="10" t="str">
        <x:v>B8</x:v>
      </x:c>
      <x:c r="C1357" s="11" t="str">
        <x:v>Помещение</x:v>
      </x:c>
      <x:c r="D1357" s="11" t="str">
        <x:v>Сервисный обход ИБП</x:v>
      </x:c>
      <x:c r="E1357" s="11" t="str">
        <x:v>Внешний maintenance bypass и кабели подключения</x:v>
      </x:c>
      <x:c r="F1357" s="14" t="n">
        <x:v>1</x:v>
      </x:c>
      <x:c r="G1357" s="3" t="str">
        <x:v>к-т</x:v>
      </x:c>
      <x:c r="H1357" s="15" t="n">
        <x:v>1000</x:v>
      </x:c>
      <x:c r="I1357" s="15" t="n">
        <x:v>4000</x:v>
      </x:c>
      <x:c r="J1357" s="16" t="n">
        <x:f>IF(AND(ISNUMBER(F1357),ISNUMBER(H1357)),F1357*H1357,"")</x:f>
        <x:v>1000</x:v>
      </x:c>
      <x:c r="K1357" s="16" t="n">
        <x:f>IF(AND(ISNUMBER(F1357),ISNUMBER(I1357)),F1357*I1357,"")</x:f>
        <x:v>4000</x:v>
      </x:c>
      <x:c r="L1357" s="11" t="str">
        <x:v>Купить</x:v>
      </x:c>
      <x:c r="M1357" s="11" t="str">
        <x:v>Позволяет обслуживать ИБП. Тип подключения согласует электрик.</x:v>
      </x:c>
      <x:c r="N1357" s="11" t="str">
        <x:v>Бюджетная оценка на 03.10.2026. Источник подтверждает характеристики, а не цену.</x:v>
      </x:c>
      <x:c r="O1357" s="11" t="str">
        <x:f>IF(C1357="Опционально","Вне итога",IF(AND(ISNUMBER(F1357),ISNUMBER(H1357),ISNUMBER(I1357),F1357&gt;0,H1357&gt;=0,I1357&gt;=H1357),"Цена учтена","Уточнить цену/количество"))</x:f>
        <x:v>Цена учтена</x:v>
      </x:c>
      <x:c r="P1357" s="10"/>
      <x:c r="Q1357" s="18" t="str">
        <x:v>Бюджетная оценка автора</x:v>
      </x:c>
      <x:c r="R1357" s="18" t="str"/>
    </x:row>
    <x:row r="1358" ht="44" customHeight="1">
      <x:c r="A1358" s="10" t="str">
        <x:v>B8.2</x:v>
      </x:c>
      <x:c r="B1358" s="10" t="str">
        <x:v>B8</x:v>
      </x:c>
      <x:c r="C1358" s="11" t="str">
        <x:v>Помещение</x:v>
      </x:c>
      <x:c r="D1358" s="11" t="str">
        <x:v>Распределители питания в стойках</x:v>
      </x:c>
      <x:c r="E1358" s="11" t="str">
        <x:v>2 PDU на стойку. Для &gt;8kW: 3-фазные 400V 32/63A, выходы C19 по OEM</x:v>
      </x:c>
      <x:c r="F1358" s="14" t="n">
        <x:v>12</x:v>
      </x:c>
      <x:c r="G1358" s="3" t="str">
        <x:v>шт</x:v>
      </x:c>
      <x:c r="H1358" s="15" t="n">
        <x:v>350</x:v>
      </x:c>
      <x:c r="I1358" s="15" t="n">
        <x:v>1500</x:v>
      </x:c>
      <x:c r="J1358" s="16" t="n">
        <x:f>IF(AND(ISNUMBER(F1358),ISNUMBER(H1358)),F1358*H1358,"")</x:f>
        <x:v>4200</x:v>
      </x:c>
      <x:c r="K1358" s="16" t="n">
        <x:f>IF(AND(ISNUMBER(F1358),ISNUMBER(I1358)),F1358*I1358,"")</x:f>
        <x:v>18000</x:v>
      </x:c>
      <x:c r="L1358" s="11" t="str">
        <x:v>Купить</x:v>
      </x:c>
      <x:c r="M1358" s="11" t="str">
        <x:v>Число и номинал розеток уточнить по комплекту шнуров. Два PDU от одного ИБП не образуют независимые электровводы.</x:v>
      </x:c>
      <x:c r="N1358" s="11" t="str">
        <x:v>Бюджетная оценка на 03.10.2026. Источник подтверждает характеристики, а не цену.</x:v>
      </x:c>
      <x:c r="O1358" s="11" t="str">
        <x:f>IF(C1358="Опционально","Вне итога",IF(AND(ISNUMBER(F1358),ISNUMBER(H1358),ISNUMBER(I1358),F1358&gt;0,H1358&gt;=0,I1358&gt;=H1358),"Цена учтена","Уточнить цену/количество"))</x:f>
        <x:v>Цена учтена</x:v>
      </x:c>
      <x:c r="P1358" s="10"/>
      <x:c r="Q1358" s="18" t="str">
        <x:v>Бюджетная оценка автора</x:v>
      </x:c>
      <x:c r="R1358" s="18" t="str"/>
    </x:row>
    <x:row r="1359" ht="44" customHeight="1">
      <x:c r="A1359" s="10" t="str">
        <x:v>B8.2</x:v>
      </x:c>
      <x:c r="B1359" s="10" t="str">
        <x:v>B8</x:v>
      </x:c>
      <x:c r="C1359" s="11" t="str">
        <x:v>Помещение</x:v>
      </x:c>
      <x:c r="D1359" s="11" t="str">
        <x:v>Электрощит помещения</x:v>
      </x:c>
      <x:c r="E1359" s="11" t="str">
        <x:v>Вводной выключатель, отдельные линии IT и охлаждения, УЗИП, учёт, защитные устройства</x:v>
      </x:c>
      <x:c r="F1359" s="14" t="n">
        <x:v>1</x:v>
      </x:c>
      <x:c r="G1359" s="3" t="str">
        <x:v>к-т</x:v>
      </x:c>
      <x:c r="H1359" s="15" t="n">
        <x:v>1800</x:v>
      </x:c>
      <x:c r="I1359" s="15" t="n">
        <x:v>6000</x:v>
      </x:c>
      <x:c r="J1359" s="16" t="n">
        <x:f>IF(AND(ISNUMBER(F1359),ISNUMBER(H1359)),F1359*H1359,"")</x:f>
        <x:v>1800</x:v>
      </x:c>
      <x:c r="K1359" s="16" t="n">
        <x:f>IF(AND(ISNUMBER(F1359),ISNUMBER(I1359)),F1359*I1359,"")</x:f>
        <x:v>6000</x:v>
      </x:c>
      <x:c r="L1359" s="11" t="str">
        <x:v>Купить</x:v>
      </x:c>
      <x:c r="M1359" s="11" t="str">
        <x:v>Номиналы, селективность, УЗО и сечения определяются проектом. В цену включена комплектация щита.</x:v>
      </x:c>
      <x:c r="N1359" s="11" t="str">
        <x:v>Бюджетная оценка на 03.10.2026. Источник подтверждает характеристики, а не цену.</x:v>
      </x:c>
      <x:c r="O1359" s="11" t="str">
        <x:f>IF(C1359="Опционально","Вне итога",IF(AND(ISNUMBER(F1359),ISNUMBER(H1359),ISNUMBER(I1359),F1359&gt;0,H1359&gt;=0,I1359&gt;=H1359),"Цена учтена","Уточнить цену/количество"))</x:f>
        <x:v>Цена учтена</x:v>
      </x:c>
      <x:c r="P1359" s="10"/>
      <x:c r="Q1359" s="18" t="str">
        <x:v>Бюджетная оценка автора</x:v>
      </x:c>
      <x:c r="R1359" s="18" t="str"/>
    </x:row>
    <x:row r="1360" ht="44" customHeight="1">
      <x:c r="A1360" s="10" t="str">
        <x:v>B8.2</x:v>
      </x:c>
      <x:c r="B1360" s="10" t="str">
        <x:v>B8</x:v>
      </x:c>
      <x:c r="C1360" s="11" t="str">
        <x:v>Помещение</x:v>
      </x:c>
      <x:c r="D1360" s="11" t="str">
        <x:v>Силовой кабель и прокладка до комнаты</x:v>
      </x:c>
      <x:c r="E1360" s="11" t="str">
        <x:v>Кабель, лоток, вводы и крепления. Сечение по расчёту</x:v>
      </x:c>
      <x:c r="F1360" s="14" t="n">
        <x:v>30</x:v>
      </x:c>
      <x:c r="G1360" s="3" t="str">
        <x:v>м</x:v>
      </x:c>
      <x:c r="H1360" s="15" t="n">
        <x:v>40</x:v>
      </x:c>
      <x:c r="I1360" s="15" t="n">
        <x:v>100</x:v>
      </x:c>
      <x:c r="J1360" s="16" t="n">
        <x:f>IF(AND(ISNUMBER(F1360),ISNUMBER(H1360)),F1360*H1360,"")</x:f>
        <x:v>1200</x:v>
      </x:c>
      <x:c r="K1360" s="16" t="n">
        <x:f>IF(AND(ISNUMBER(F1360),ISNUMBER(I1360)),F1360*I1360,"")</x:f>
        <x:v>3000</x:v>
      </x:c>
      <x:c r="L1360" s="11" t="str">
        <x:v>Купить</x:v>
      </x:c>
      <x:c r="M1360" s="11" t="str">
        <x:v>Исходная трасса 30 м. Меняется после обмера. Не является готовым выбором сечения кабеля.</x:v>
      </x:c>
      <x:c r="N1360" s="11" t="str">
        <x:v>Бюджетная оценка на 03.10.2026. Источник подтверждает характеристики, а не цену.</x:v>
      </x:c>
      <x:c r="O1360" s="11" t="str">
        <x:f>IF(C1360="Опционально","Вне итога",IF(AND(ISNUMBER(F1360),ISNUMBER(H1360),ISNUMBER(I1360),F1360&gt;0,H1360&gt;=0,I1360&gt;=H1360),"Цена учтена","Уточнить цену/количество"))</x:f>
        <x:v>Цена учтена</x:v>
      </x:c>
      <x:c r="P1360" s="10"/>
      <x:c r="Q1360" s="18" t="str">
        <x:v>Бюджетная оценка автора</x:v>
      </x:c>
      <x:c r="R1360" s="18" t="str"/>
    </x:row>
    <x:row r="1361" ht="44" customHeight="1">
      <x:c r="A1361" s="10" t="str">
        <x:v>B8.2</x:v>
      </x:c>
      <x:c r="B1361" s="10" t="str">
        <x:v>B8</x:v>
      </x:c>
      <x:c r="C1361" s="11" t="str">
        <x:v>Помещение</x:v>
      </x:c>
      <x:c r="D1361" s="11" t="str">
        <x:v>Внутренние силовые линии</x:v>
      </x:c>
      <x:c r="E1361" s="11" t="str">
        <x:v>Кабели от щита до ИБП/PDU и оборудования охлаждения</x:v>
      </x:c>
      <x:c r="F1361" s="14" t="n">
        <x:v>96</x:v>
      </x:c>
      <x:c r="G1361" s="3" t="str">
        <x:v>м</x:v>
      </x:c>
      <x:c r="H1361" s="15" t="n">
        <x:v>25</x:v>
      </x:c>
      <x:c r="I1361" s="15" t="n">
        <x:v>70</x:v>
      </x:c>
      <x:c r="J1361" s="16" t="n">
        <x:f>IF(AND(ISNUMBER(F1361),ISNUMBER(H1361)),F1361*H1361,"")</x:f>
        <x:v>2400</x:v>
      </x:c>
      <x:c r="K1361" s="16" t="n">
        <x:f>IF(AND(ISNUMBER(F1361),ISNUMBER(I1361)),F1361*I1361,"")</x:f>
        <x:v>6720</x:v>
      </x:c>
      <x:c r="L1361" s="11" t="str">
        <x:v>Купить</x:v>
      </x:c>
      <x:c r="M1361" s="11" t="str">
        <x:v>Исходные длины. Наконечники, разъёмы и крепёж учтены в строке расходников.</x:v>
      </x:c>
      <x:c r="N1361" s="11" t="str">
        <x:v>Бюджетная оценка на 03.10.2026. Источник подтверждает характеристики, а не цену.</x:v>
      </x:c>
      <x:c r="O1361" s="11" t="str">
        <x:f>IF(C1361="Опционально","Вне итога",IF(AND(ISNUMBER(F1361),ISNUMBER(H1361),ISNUMBER(I1361),F1361&gt;0,H1361&gt;=0,I1361&gt;=H1361),"Цена учтена","Уточнить цену/количество"))</x:f>
        <x:v>Цена учтена</x:v>
      </x:c>
      <x:c r="P1361" s="10"/>
      <x:c r="Q1361" s="18" t="str">
        <x:v>Бюджетная оценка автора</x:v>
      </x:c>
      <x:c r="R1361" s="18" t="str"/>
    </x:row>
    <x:row r="1362" ht="61" customHeight="1">
      <x:c r="A1362" s="10" t="str">
        <x:v>B8.2</x:v>
      </x:c>
      <x:c r="B1362" s="10" t="str">
        <x:v>B8</x:v>
      </x:c>
      <x:c r="C1362" s="11" t="str">
        <x:v>Помещение</x:v>
      </x:c>
      <x:c r="D1362" s="11" t="str">
        <x:v>Резерв на увеличение доступной мощности</x:v>
      </x:c>
      <x:c r="E1362" s="11" t="str">
        <x:v>Техническое присоединение/изменение ввода, если существующей мощности не хватает</x:v>
      </x:c>
      <x:c r="F1362" s="14" t="n">
        <x:v>1</x:v>
      </x:c>
      <x:c r="G1362" s="3" t="str">
        <x:v>резерв</x:v>
      </x:c>
      <x:c r="H1362" s="15" t="n">
        <x:v>0</x:v>
      </x:c>
      <x:c r="I1362" s="15" t="n">
        <x:v>70000</x:v>
      </x:c>
      <x:c r="J1362" s="16" t="n">
        <x:f>IF(AND(ISNUMBER(F1362),ISNUMBER(H1362)),F1362*H1362,"")</x:f>
        <x:v>0</x:v>
      </x:c>
      <x:c r="K1362" s="16" t="n">
        <x:f>IF(AND(ISNUMBER(F1362),ISNUMBER(I1362)),F1362*I1362,"")</x:f>
        <x:v>70000</x:v>
      </x:c>
      <x:c r="L1362" s="11" t="str">
        <x:v>Резерв</x:v>
      </x:c>
      <x:c r="M1362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1362" s="11" t="str">
        <x:v>Бюджетная оценка на 03.10.2026. Источник подтверждает характеристики, а не цену.</x:v>
      </x:c>
      <x:c r="O1362" s="11" t="str">
        <x:f>IF(C1362="Опционально","Вне итога",IF(AND(ISNUMBER(F1362),ISNUMBER(H1362),ISNUMBER(I1362),F1362&gt;0,H1362&gt;=0,I1362&gt;=H1362),"Цена учтена","Уточнить цену/количество"))</x:f>
        <x:v>Цена учтена</x:v>
      </x:c>
      <x:c r="P1362" s="10"/>
      <x:c r="Q1362" s="18" t="str">
        <x:v>Бюджетная оценка автора</x:v>
      </x:c>
      <x:c r="R1362" s="18" t="str"/>
    </x:row>
    <x:row r="1363" ht="61" customHeight="1">
      <x:c r="A1363" s="10" t="str">
        <x:v>B8.2</x:v>
      </x:c>
      <x:c r="B1363" s="10" t="str">
        <x:v>B8</x:v>
      </x:c>
      <x:c r="C1363" s="11" t="str">
        <x:v>Помещение</x:v>
      </x:c>
      <x:c r="D1363" s="11" t="str">
        <x:v>Постоянное охлаждение комнаты</x:v>
      </x:c>
      <x:c r="E1363" s="11" t="str">
        <x:v>3 установка(и), суммарно ≥43kW холода. Работа 24/7</x:v>
      </x:c>
      <x:c r="F1363" s="14" t="n">
        <x:v>3</x:v>
      </x:c>
      <x:c r="G1363" s="3" t="str">
        <x:v>шт</x:v>
      </x:c>
      <x:c r="H1363" s="15" t="n">
        <x:v>5016.666666666667</x:v>
      </x:c>
      <x:c r="I1363" s="15" t="n">
        <x:v>12183.333333333334</x:v>
      </x:c>
      <x:c r="J1363" s="16" t="n">
        <x:f>IF(AND(ISNUMBER(F1363),ISNUMBER(H1363)),F1363*H1363,"")</x:f>
        <x:v>15050</x:v>
      </x:c>
      <x:c r="K1363" s="16" t="n">
        <x:f>IF(AND(ISNUMBER(F1363),ISNUMBER(I1363)),F1363*I1363,"")</x:f>
        <x:v>36550</x:v>
      </x:c>
      <x:c r="L1363" s="11" t="str">
        <x:v>Купить</x:v>
      </x:c>
      <x:c r="M1363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1363" s="11" t="str">
        <x:v>Бюджетная оценка на 03.10.2026. Источник подтверждает характеристики, а не цену.</x:v>
      </x:c>
      <x:c r="O1363" s="11" t="str">
        <x:f>IF(C1363="Опционально","Вне итога",IF(AND(ISNUMBER(F1363),ISNUMBER(H1363),ISNUMBER(I1363),F1363&gt;0,H1363&gt;=0,I1363&gt;=H1363),"Цена учтена","Уточнить цену/количество"))</x:f>
        <x:v>Цена учтена</x:v>
      </x:c>
      <x:c r="P1363" s="10"/>
      <x:c r="Q1363" s="18" t="str">
        <x:v>Бюджетная оценка автора</x:v>
      </x:c>
      <x:c r="R1363" s="18" t="str"/>
    </x:row>
    <x:row r="1364" ht="44" customHeight="1">
      <x:c r="A1364" s="10" t="str">
        <x:v>B8.2</x:v>
      </x:c>
      <x:c r="B1364" s="10" t="str">
        <x:v>B8</x:v>
      </x:c>
      <x:c r="C1364" s="11" t="str">
        <x:v>Помещение</x:v>
      </x:c>
      <x:c r="D1364" s="11" t="str">
        <x:v>Трассы охлаждения и дренаж</x:v>
      </x:c>
      <x:c r="E1364" s="11" t="str">
        <x:v>Подача/обратка или фреон, теплоизоляция, отвод конденсата, кронштейны</x:v>
      </x:c>
      <x:c r="F1364" s="14" t="n">
        <x:v>60</x:v>
      </x:c>
      <x:c r="G1364" s="3" t="str">
        <x:v>м</x:v>
      </x:c>
      <x:c r="H1364" s="15" t="n">
        <x:v>25</x:v>
      </x:c>
      <x:c r="I1364" s="15" t="n">
        <x:v>65</x:v>
      </x:c>
      <x:c r="J1364" s="16" t="n">
        <x:f>IF(AND(ISNUMBER(F1364),ISNUMBER(H1364)),F1364*H1364,"")</x:f>
        <x:v>1500</x:v>
      </x:c>
      <x:c r="K1364" s="16" t="n">
        <x:f>IF(AND(ISNUMBER(F1364),ISNUMBER(I1364)),F1364*I1364,"")</x:f>
        <x:v>3900</x:v>
      </x:c>
      <x:c r="L1364" s="11" t="str">
        <x:v>Купить</x:v>
      </x:c>
      <x:c r="M1364" s="11" t="str">
        <x:v>20 м на установку как исходная длина. Проверить допустимую длину и перепад высот.</x:v>
      </x:c>
      <x:c r="N1364" s="11" t="str">
        <x:v>Бюджетная оценка на 03.10.2026. Источник подтверждает характеристики, а не цену.</x:v>
      </x:c>
      <x:c r="O1364" s="11" t="str">
        <x:f>IF(C1364="Опционально","Вне итога",IF(AND(ISNUMBER(F1364),ISNUMBER(H1364),ISNUMBER(I1364),F1364&gt;0,H1364&gt;=0,I1364&gt;=H1364),"Цена учтена","Уточнить цену/количество"))</x:f>
        <x:v>Цена учтена</x:v>
      </x:c>
      <x:c r="P1364" s="10"/>
      <x:c r="Q1364" s="18" t="str">
        <x:v>Бюджетная оценка автора</x:v>
      </x:c>
      <x:c r="R1364" s="18" t="str"/>
    </x:row>
    <x:row r="1365" ht="44" customHeight="1">
      <x:c r="A1365" s="10" t="str">
        <x:v>B8.2</x:v>
      </x:c>
      <x:c r="B1365" s="10" t="str">
        <x:v>B8</x:v>
      </x:c>
      <x:c r="C1365" s="11" t="str">
        <x:v>Помещение</x:v>
      </x:c>
      <x:c r="D1365" s="11" t="str">
        <x:v>Монтаж и настройка охлаждения</x:v>
      </x:c>
      <x:c r="E1365" s="11" t="str">
        <x:v>Установка наружных блоков, вакуумирование/заправка, настройка 24/7</x:v>
      </x:c>
      <x:c r="F1365" s="14" t="n">
        <x:v>3</x:v>
      </x:c>
      <x:c r="G1365" s="3" t="str">
        <x:v>усл</x:v>
      </x:c>
      <x:c r="H1365" s="15" t="n">
        <x:v>600</x:v>
      </x:c>
      <x:c r="I1365" s="15" t="n">
        <x:v>1800</x:v>
      </x:c>
      <x:c r="J1365" s="16" t="n">
        <x:f>IF(AND(ISNUMBER(F1365),ISNUMBER(H1365)),F1365*H1365,"")</x:f>
        <x:v>1800</x:v>
      </x:c>
      <x:c r="K1365" s="16" t="n">
        <x:f>IF(AND(ISNUMBER(F1365),ISNUMBER(I1365)),F1365*I1365,"")</x:f>
        <x:v>5400</x:v>
      </x:c>
      <x:c r="L1365" s="11" t="str">
        <x:v>Купить</x:v>
      </x:c>
      <x:c r="M1365" s="11" t="str"/>
      <x:c r="N1365" s="11" t="str">
        <x:v>Бюджетная оценка на 03.10.2026. Источник подтверждает характеристики, а не цену.</x:v>
      </x:c>
      <x:c r="O1365" s="11" t="str">
        <x:f>IF(C1365="Опционально","Вне итога",IF(AND(ISNUMBER(F1365),ISNUMBER(H1365),ISNUMBER(I1365),F1365&gt;0,H1365&gt;=0,I1365&gt;=H1365),"Цена учтена","Уточнить цену/количество"))</x:f>
        <x:v>Цена учтена</x:v>
      </x:c>
      <x:c r="P1365" s="10"/>
      <x:c r="Q1365" s="18" t="str">
        <x:v>Бюджетная оценка автора</x:v>
      </x:c>
      <x:c r="R1365" s="18" t="str"/>
    </x:row>
    <x:row r="1366" ht="44" customHeight="1">
      <x:c r="A1366" s="10" t="str">
        <x:v>B8.2</x:v>
      </x:c>
      <x:c r="B1366" s="10" t="str">
        <x:v>B8</x:v>
      </x:c>
      <x:c r="C1366" s="11" t="str">
        <x:v>Помещение</x:v>
      </x:c>
      <x:c r="D1366" s="11" t="str">
        <x:v>Разделение холодного и горячего воздуха</x:v>
      </x:c>
      <x:c r="E1366" s="11" t="str">
        <x:v>Направление потока, панели/изоляция, проект размещения</x:v>
      </x:c>
      <x:c r="F1366" s="14" t="n">
        <x:v>6</x:v>
      </x:c>
      <x:c r="G1366" s="3" t="str">
        <x:v>к-т</x:v>
      </x:c>
      <x:c r="H1366" s="15" t="n">
        <x:v>1200</x:v>
      </x:c>
      <x:c r="I1366" s="15" t="n">
        <x:v>4500</x:v>
      </x:c>
      <x:c r="J1366" s="16" t="n">
        <x:f>IF(AND(ISNUMBER(F1366),ISNUMBER(H1366)),F1366*H1366,"")</x:f>
        <x:v>7200</x:v>
      </x:c>
      <x:c r="K1366" s="16" t="n">
        <x:f>IF(AND(ISNUMBER(F1366),ISNUMBER(I1366)),F1366*I1366,"")</x:f>
        <x:v>27000</x:v>
      </x:c>
      <x:c r="L1366" s="11" t="str">
        <x:v>Купить</x:v>
      </x:c>
      <x:c r="M1366" s="11" t="str">
        <x:v>Не закрывать выходы горячего воздуха. Обслуживание и противопожарные проходы сохранить.</x:v>
      </x:c>
      <x:c r="N1366" s="11" t="str">
        <x:v>Бюджетная оценка на 03.10.2026. Источник подтверждает характеристики, а не цену.</x:v>
      </x:c>
      <x:c r="O1366" s="11" t="str">
        <x:f>IF(C1366="Опционально","Вне итога",IF(AND(ISNUMBER(F1366),ISNUMBER(H1366),ISNUMBER(I1366),F1366&gt;0,H1366&gt;=0,I1366&gt;=H1366),"Цена учтена","Уточнить цену/количество"))</x:f>
        <x:v>Цена учтена</x:v>
      </x:c>
      <x:c r="P1366" s="10"/>
      <x:c r="Q1366" s="18" t="str">
        <x:v>Бюджетная оценка автора</x:v>
      </x:c>
      <x:c r="R1366" s="18" t="str"/>
    </x:row>
    <x:row r="1367" ht="44" customHeight="1">
      <x:c r="A1367" s="10" t="str">
        <x:v>B8.2</x:v>
      </x:c>
      <x:c r="B1367" s="10" t="str">
        <x:v>B8</x:v>
      </x:c>
      <x:c r="C1367" s="11" t="str">
        <x:v>Помещение</x:v>
      </x:c>
      <x:c r="D1367" s="11" t="str">
        <x:v>Вентиляция и уплотнение вводов</x:v>
      </x:c>
      <x:c r="E1367" s="11" t="str">
        <x:v>Регулируемая вентиляция, решётки/фильтры, герметизация проходок</x:v>
      </x:c>
      <x:c r="F1367" s="14" t="n">
        <x:v>1</x:v>
      </x:c>
      <x:c r="G1367" s="3" t="str">
        <x:v>к-т</x:v>
      </x:c>
      <x:c r="H1367" s="15" t="n">
        <x:v>800</x:v>
      </x:c>
      <x:c r="I1367" s="15" t="n">
        <x:v>3500</x:v>
      </x:c>
      <x:c r="J1367" s="16" t="n">
        <x:f>IF(AND(ISNUMBER(F1367),ISNUMBER(H1367)),F1367*H1367,"")</x:f>
        <x:v>800</x:v>
      </x:c>
      <x:c r="K1367" s="16" t="n">
        <x:f>IF(AND(ISNUMBER(F1367),ISNUMBER(I1367)),F1367*I1367,"")</x:f>
        <x:v>3500</x:v>
      </x:c>
      <x:c r="L1367" s="11" t="str">
        <x:v>Купить</x:v>
      </x:c>
      <x:c r="M1367" s="11" t="str">
        <x:v>Кондиционер не обеспечивает приток воздуха сам по себе. Решение согласуется с расчётом охлаждения.</x:v>
      </x:c>
      <x:c r="N1367" s="11" t="str">
        <x:v>Бюджетная оценка на 03.10.2026. Источник подтверждает характеристики, а не цену.</x:v>
      </x:c>
      <x:c r="O1367" s="11" t="str">
        <x:f>IF(C1367="Опционально","Вне итога",IF(AND(ISNUMBER(F1367),ISNUMBER(H1367),ISNUMBER(I1367),F1367&gt;0,H1367&gt;=0,I1367&gt;=H1367),"Цена учтена","Уточнить цену/количество"))</x:f>
        <x:v>Цена учтена</x:v>
      </x:c>
      <x:c r="P1367" s="10"/>
      <x:c r="Q1367" s="18" t="str">
        <x:v>Бюджетная оценка автора</x:v>
      </x:c>
      <x:c r="R1367" s="18" t="str"/>
    </x:row>
    <x:row r="1368" ht="44" customHeight="1">
      <x:c r="A1368" s="10" t="str">
        <x:v>B8.2</x:v>
      </x:c>
      <x:c r="B1368" s="10" t="str">
        <x:v>B8</x:v>
      </x:c>
      <x:c r="C1368" s="11" t="str">
        <x:v>Помещение</x:v>
      </x:c>
      <x:c r="D1368" s="11" t="str">
        <x:v>Пожарная сигнализация</x:v>
      </x:c>
      <x:c r="E1368" s="11" t="str">
        <x:v>Датчик дыма, подключение к существующей системе или автономный комплект</x:v>
      </x:c>
      <x:c r="F1368" s="14" t="n">
        <x:v>1</x:v>
      </x:c>
      <x:c r="G1368" s="3" t="str">
        <x:v>к-т</x:v>
      </x:c>
      <x:c r="H1368" s="15" t="n">
        <x:v>150</x:v>
      </x:c>
      <x:c r="I1368" s="15" t="n">
        <x:v>700</x:v>
      </x:c>
      <x:c r="J1368" s="16" t="n">
        <x:f>IF(AND(ISNUMBER(F1368),ISNUMBER(H1368)),F1368*H1368,"")</x:f>
        <x:v>150</x:v>
      </x:c>
      <x:c r="K1368" s="16" t="n">
        <x:f>IF(AND(ISNUMBER(F1368),ISNUMBER(I1368)),F1368*I1368,"")</x:f>
        <x:v>700</x:v>
      </x:c>
      <x:c r="L1368" s="11" t="str">
        <x:v>Купить</x:v>
      </x:c>
      <x:c r="M1368" s="11" t="str"/>
      <x:c r="N1368" s="11" t="str">
        <x:v>Бюджетная оценка на 03.10.2026. Источник подтверждает характеристики, а не цену.</x:v>
      </x:c>
      <x:c r="O1368" s="11" t="str">
        <x:f>IF(C1368="Опционально","Вне итога",IF(AND(ISNUMBER(F1368),ISNUMBER(H1368),ISNUMBER(I1368),F1368&gt;0,H1368&gt;=0,I1368&gt;=H1368),"Цена учтена","Уточнить цену/количество"))</x:f>
        <x:v>Цена учтена</x:v>
      </x:c>
      <x:c r="P1368" s="10"/>
      <x:c r="Q1368" s="18" t="str">
        <x:v>Бюджетная оценка автора</x:v>
      </x:c>
      <x:c r="R1368" s="18" t="str"/>
    </x:row>
    <x:row r="1369" ht="44" customHeight="1">
      <x:c r="A1369" s="10" t="str">
        <x:v>B8.2</x:v>
      </x:c>
      <x:c r="B1369" s="10" t="str">
        <x:v>B8</x:v>
      </x:c>
      <x:c r="C1369" s="11" t="str">
        <x:v>Помещение</x:v>
      </x:c>
      <x:c r="D1369" s="11" t="str">
        <x:v>Огнетушители и обозначения</x:v>
      </x:c>
      <x:c r="E1369" s="11" t="str">
        <x:v>2 подходящих для электрооборудования огнетушителя, указатели</x:v>
      </x:c>
      <x:c r="F1369" s="14" t="n">
        <x:v>1</x:v>
      </x:c>
      <x:c r="G1369" s="3" t="str">
        <x:v>к-т</x:v>
      </x:c>
      <x:c r="H1369" s="15" t="n">
        <x:v>140</x:v>
      </x:c>
      <x:c r="I1369" s="15" t="n">
        <x:v>400</x:v>
      </x:c>
      <x:c r="J1369" s="16" t="n">
        <x:f>IF(AND(ISNUMBER(F1369),ISNUMBER(H1369)),F1369*H1369,"")</x:f>
        <x:v>140</x:v>
      </x:c>
      <x:c r="K1369" s="16" t="n">
        <x:f>IF(AND(ISNUMBER(F1369),ISNUMBER(I1369)),F1369*I1369,"")</x:f>
        <x:v>400</x:v>
      </x:c>
      <x:c r="L1369" s="11" t="str">
        <x:v>Купить</x:v>
      </x:c>
      <x:c r="M1369" s="11" t="str">
        <x:v>Тип и размещение определяет местный проект помещения.</x:v>
      </x:c>
      <x:c r="N1369" s="11" t="str">
        <x:v>Бюджетная оценка на 03.10.2026. Источник подтверждает характеристики, а не цену.</x:v>
      </x:c>
      <x:c r="O1369" s="11" t="str">
        <x:f>IF(C1369="Опционально","Вне итога",IF(AND(ISNUMBER(F1369),ISNUMBER(H1369),ISNUMBER(I1369),F1369&gt;0,H1369&gt;=0,I1369&gt;=H1369),"Цена учтена","Уточнить цену/количество"))</x:f>
        <x:v>Цена учтена</x:v>
      </x:c>
      <x:c r="P1369" s="10"/>
      <x:c r="Q1369" s="18" t="str">
        <x:v>Бюджетная оценка автора</x:v>
      </x:c>
      <x:c r="R1369" s="18" t="str"/>
    </x:row>
    <x:row r="1370" ht="44" customHeight="1">
      <x:c r="A1370" s="10" t="str">
        <x:v>B8.2</x:v>
      </x:c>
      <x:c r="B1370" s="10" t="str">
        <x:v>B8</x:v>
      </x:c>
      <x:c r="C1370" s="11" t="str">
        <x:v>Помещение</x:v>
      </x:c>
      <x:c r="D1370" s="11" t="str">
        <x:v>Контроль температуры и влажности</x:v>
      </x:c>
      <x:c r="E1370" s="11" t="str">
        <x:v>Сетевой датчик с 2–4 внешними зондами и уведомлением</x:v>
      </x:c>
      <x:c r="F1370" s="14" t="n">
        <x:v>1</x:v>
      </x:c>
      <x:c r="G1370" s="3" t="str">
        <x:v>к-т</x:v>
      </x:c>
      <x:c r="H1370" s="15" t="n">
        <x:v>150</x:v>
      </x:c>
      <x:c r="I1370" s="15" t="n">
        <x:v>600</x:v>
      </x:c>
      <x:c r="J1370" s="16" t="n">
        <x:f>IF(AND(ISNUMBER(F1370),ISNUMBER(H1370)),F1370*H1370,"")</x:f>
        <x:v>150</x:v>
      </x:c>
      <x:c r="K1370" s="16" t="n">
        <x:f>IF(AND(ISNUMBER(F1370),ISNUMBER(I1370)),F1370*I1370,"")</x:f>
        <x:v>600</x:v>
      </x:c>
      <x:c r="L1370" s="11" t="str">
        <x:v>Купить</x:v>
      </x:c>
      <x:c r="M1370" s="11" t="str">
        <x:v>Настроить аварийное завершение работы при перегреве/сбое охлаждения.</x:v>
      </x:c>
      <x:c r="N1370" s="11" t="str">
        <x:v>Бюджетная оценка на 03.10.2026. Источник подтверждает характеристики, а не цену.</x:v>
      </x:c>
      <x:c r="O1370" s="11" t="str">
        <x:f>IF(C1370="Опционально","Вне итога",IF(AND(ISNUMBER(F1370),ISNUMBER(H1370),ISNUMBER(I1370),F1370&gt;0,H1370&gt;=0,I1370&gt;=H1370),"Цена учтена","Уточнить цену/количество"))</x:f>
        <x:v>Цена учтена</x:v>
      </x:c>
      <x:c r="P1370" s="10"/>
      <x:c r="Q1370" s="18" t="str">
        <x:v>Бюджетная оценка автора</x:v>
      </x:c>
      <x:c r="R1370" s="18" t="str"/>
    </x:row>
    <x:row r="1371" ht="44" customHeight="1">
      <x:c r="A1371" s="10" t="str">
        <x:v>B8.2</x:v>
      </x:c>
      <x:c r="B1371" s="10" t="str">
        <x:v>B8</x:v>
      </x:c>
      <x:c r="C1371" s="11" t="str">
        <x:v>Помещение</x:v>
      </x:c>
      <x:c r="D1371" s="11" t="str">
        <x:v>Крепёж и мелкие расходники</x:v>
      </x:c>
      <x:c r="E1371" s="11" t="str">
        <x:v>Наконечники, клеммы, маркировка, стяжки-липучки, вводы, запас кабеля</x:v>
      </x:c>
      <x:c r="F1371" s="14" t="n">
        <x:v>1</x:v>
      </x:c>
      <x:c r="G1371" s="3" t="str">
        <x:v>к-т</x:v>
      </x:c>
      <x:c r="H1371" s="15" t="n">
        <x:v>500</x:v>
      </x:c>
      <x:c r="I1371" s="15" t="n">
        <x:v>1800</x:v>
      </x:c>
      <x:c r="J1371" s="16" t="n">
        <x:f>IF(AND(ISNUMBER(F1371),ISNUMBER(H1371)),F1371*H1371,"")</x:f>
        <x:v>500</x:v>
      </x:c>
      <x:c r="K1371" s="16" t="n">
        <x:f>IF(AND(ISNUMBER(F1371),ISNUMBER(I1371)),F1371*I1371,"")</x:f>
        <x:v>1800</x:v>
      </x:c>
      <x:c r="L1371" s="11" t="str">
        <x:v>Купить</x:v>
      </x:c>
      <x:c r="M1371" s="11" t="str"/>
      <x:c r="N1371" s="11" t="str">
        <x:v>Бюджетная оценка на 03.10.2026. Источник подтверждает характеристики, а не цену.</x:v>
      </x:c>
      <x:c r="O1371" s="11" t="str">
        <x:f>IF(C1371="Опционально","Вне итога",IF(AND(ISNUMBER(F1371),ISNUMBER(H1371),ISNUMBER(I1371),F1371&gt;0,H1371&gt;=0,I1371&gt;=H1371),"Цена учтена","Уточнить цену/количество"))</x:f>
        <x:v>Цена учтена</x:v>
      </x:c>
      <x:c r="P1371" s="10"/>
      <x:c r="Q1371" s="18" t="str">
        <x:v>Бюджетная оценка автора</x:v>
      </x:c>
      <x:c r="R1371" s="18" t="str"/>
    </x:row>
    <x:row r="1372" ht="44" customHeight="1">
      <x:c r="A1372" s="10" t="str">
        <x:v>B8.2</x:v>
      </x:c>
      <x:c r="B1372" s="10" t="str">
        <x:v>B8</x:v>
      </x:c>
      <x:c r="C1372" s="11" t="str">
        <x:v>Помещение</x:v>
      </x:c>
      <x:c r="D1372" s="11" t="str">
        <x:v>Монтаж и измерения электрики</x:v>
      </x:c>
      <x:c r="E1372" s="11" t="str">
        <x:v>Монтаж, проверка защит, заземления и нагрузочный тест</x:v>
      </x:c>
      <x:c r="F1372" s="14" t="n">
        <x:v>1</x:v>
      </x:c>
      <x:c r="G1372" s="3" t="str">
        <x:v>усл</x:v>
      </x:c>
      <x:c r="H1372" s="15" t="n">
        <x:v>2500</x:v>
      </x:c>
      <x:c r="I1372" s="15" t="n">
        <x:v>8000</x:v>
      </x:c>
      <x:c r="J1372" s="16" t="n">
        <x:f>IF(AND(ISNUMBER(F1372),ISNUMBER(H1372)),F1372*H1372,"")</x:f>
        <x:v>2500</x:v>
      </x:c>
      <x:c r="K1372" s="16" t="n">
        <x:f>IF(AND(ISNUMBER(F1372),ISNUMBER(I1372)),F1372*I1372,"")</x:f>
        <x:v>8000</x:v>
      </x:c>
      <x:c r="L1372" s="11" t="str">
        <x:v>Купить</x:v>
      </x:c>
      <x:c r="M1372" s="11" t="str"/>
      <x:c r="N1372" s="11" t="str">
        <x:v>Бюджетная оценка на 03.10.2026. Источник подтверждает характеристики, а не цену.</x:v>
      </x:c>
      <x:c r="O1372" s="11" t="str">
        <x:f>IF(C1372="Опционально","Вне итога",IF(AND(ISNUMBER(F1372),ISNUMBER(H1372),ISNUMBER(I1372),F1372&gt;0,H1372&gt;=0,I1372&gt;=H1372),"Цена учтена","Уточнить цену/количество"))</x:f>
        <x:v>Цена учтена</x:v>
      </x:c>
      <x:c r="P1372" s="10"/>
      <x:c r="Q1372" s="18" t="str">
        <x:v>Бюджетная оценка автора</x:v>
      </x:c>
      <x:c r="R1372" s="18" t="str"/>
    </x:row>
    <x:row r="1373" ht="44" customHeight="1">
      <x:c r="A1373" s="10" t="str">
        <x:v>B8.2</x:v>
      </x:c>
      <x:c r="B1373" s="10" t="str">
        <x:v>B8</x:v>
      </x:c>
      <x:c r="C1373" s="11" t="str">
        <x:v>Помещение</x:v>
      </x:c>
      <x:c r="D1373" s="11" t="str">
        <x:v>Доставка, разгрузка и занос</x:v>
      </x:c>
      <x:c r="E1373" s="11" t="str">
        <x:v>Транспорт, такелаж, страховка перевозки</x:v>
      </x:c>
      <x:c r="F1373" s="14" t="n">
        <x:v>1</x:v>
      </x:c>
      <x:c r="G1373" s="3" t="str">
        <x:v>усл</x:v>
      </x:c>
      <x:c r="H1373" s="15" t="n">
        <x:v>2000</x:v>
      </x:c>
      <x:c r="I1373" s="15" t="n">
        <x:v>10000</x:v>
      </x:c>
      <x:c r="J1373" s="16" t="n">
        <x:f>IF(AND(ISNUMBER(F1373),ISNUMBER(H1373)),F1373*H1373,"")</x:f>
        <x:v>2000</x:v>
      </x:c>
      <x:c r="K1373" s="16" t="n">
        <x:f>IF(AND(ISNUMBER(F1373),ISNUMBER(I1373)),F1373*I1373,"")</x:f>
        <x:v>10000</x:v>
      </x:c>
      <x:c r="L1373" s="11" t="str">
        <x:v>Купить</x:v>
      </x:c>
      <x:c r="M1373" s="11" t="str">
        <x:v>Без импортной пошлины/НДС. Для тяжёлых серверов проверить маршрут заноса заранее.</x:v>
      </x:c>
      <x:c r="N1373" s="11" t="str">
        <x:v>Бюджетная оценка на 03.10.2026. Источник подтверждает характеристики, а не цену.</x:v>
      </x:c>
      <x:c r="O1373" s="11" t="str">
        <x:f>IF(C1373="Опционально","Вне итога",IF(AND(ISNUMBER(F1373),ISNUMBER(H1373),ISNUMBER(I1373),F1373&gt;0,H1373&gt;=0,I1373&gt;=H1373),"Цена учтена","Уточнить цену/количество"))</x:f>
        <x:v>Цена учтена</x:v>
      </x:c>
      <x:c r="P1373" s="10"/>
      <x:c r="Q1373" s="18" t="str">
        <x:v>Бюджетная оценка автора</x:v>
      </x:c>
      <x:c r="R1373" s="18" t="str"/>
    </x:row>
    <x:row r="1374" ht="44" customHeight="1">
      <x:c r="A1374" s="10" t="str">
        <x:v>B8.2</x:v>
      </x:c>
      <x:c r="B1374" s="10" t="str">
        <x:v>B8</x:v>
      </x:c>
      <x:c r="C1374" s="11" t="str">
        <x:v>Опционально</x:v>
      </x:c>
      <x:c r="D1374" s="11" t="str">
        <x:v>Резервная система охлаждения</x:v>
      </x:c>
      <x:c r="E1374" s="11" t="str">
        <x:v>N+1 с автоматическим переключением, расчёт отдельно</x:v>
      </x:c>
      <x:c r="F1374" s="14" t="n">
        <x:v>1</x:v>
      </x:c>
      <x:c r="G1374" s="3" t="str">
        <x:v>к-т</x:v>
      </x:c>
      <x:c r="H1374" s="15"/>
      <x:c r="I1374" s="15"/>
      <x:c r="J1374" s="16" t="str">
        <x:f>IF(AND(ISNUMBER(F1374),ISNUMBER(H1374)),F1374*H1374,"")</x:f>
      </x:c>
      <x:c r="K1374" s="16" t="str">
        <x:f>IF(AND(ISNUMBER(F1374),ISNUMBER(I1374)),F1374*I1374,"")</x:f>
      </x:c>
      <x:c r="L1374" s="11" t="str">
        <x:v>По проекту</x:v>
      </x:c>
      <x:c r="M1374" s="11" t="str">
        <x:v>Нужна для непрерывной работы при отказе охлаждения. В базовом бюджете система останавливается безопасно.</x:v>
      </x:c>
      <x:c r="N1374" s="11" t="str">
        <x:v>Без цены. Требуется отдельное предложение.</x:v>
      </x:c>
      <x:c r="O1374" s="11" t="str">
        <x:f>IF(C1374="Опционально","Вне итога",IF(AND(ISNUMBER(F1374),ISNUMBER(H1374),ISNUMBER(I1374),F1374&gt;0,H1374&gt;=0,I1374&gt;=H1374),"Цена учтена","Уточнить цену/количество"))</x:f>
        <x:v>Вне итога</x:v>
      </x:c>
      <x:c r="P1374" s="10"/>
      <x:c r="Q1374" s="18" t="str">
        <x:v>Бюджетная оценка автора</x:v>
      </x:c>
      <x:c r="R1374" s="18" t="str"/>
    </x:row>
    <x:row r="1375" ht="44" customHeight="1">
      <x:c r="A1375" s="10" t="str">
        <x:v>B8.2</x:v>
      </x:c>
      <x:c r="B1375" s="10" t="str">
        <x:v>B8</x:v>
      </x:c>
      <x:c r="C1375" s="11" t="str">
        <x:v>Опционально</x:v>
      </x:c>
      <x:c r="D1375" s="11" t="str">
        <x:v>Генератор и переключение ввода</x:v>
      </x:c>
      <x:c r="E1375" s="11" t="str">
        <x:v>Для длительных отключений, размер по проекту</x:v>
      </x:c>
      <x:c r="F1375" s="14" t="n">
        <x:v>1</x:v>
      </x:c>
      <x:c r="G1375" s="3" t="str">
        <x:v>к-т</x:v>
      </x:c>
      <x:c r="H1375" s="15"/>
      <x:c r="I1375" s="15"/>
      <x:c r="J1375" s="16" t="str">
        <x:f>IF(AND(ISNUMBER(F1375),ISNUMBER(H1375)),F1375*H1375,"")</x:f>
      </x:c>
      <x:c r="K1375" s="16" t="str">
        <x:f>IF(AND(ISNUMBER(F1375),ISNUMBER(I1375)),F1375*I1375,"")</x:f>
      </x:c>
      <x:c r="L1375" s="11" t="str">
        <x:v>По проекту</x:v>
      </x:c>
      <x:c r="M1375" s="11" t="str">
        <x:v>Не включён в базовую сумму. ИБП рассчитан на короткую автономность и завершение работы.</x:v>
      </x:c>
      <x:c r="N1375" s="11" t="str">
        <x:v>Без цены. Требуется отдельное предложение.</x:v>
      </x:c>
      <x:c r="O1375" s="11" t="str">
        <x:f>IF(C1375="Опционально","Вне итога",IF(AND(ISNUMBER(F1375),ISNUMBER(H1375),ISNUMBER(I1375),F1375&gt;0,H1375&gt;=0,I1375&gt;=H1375),"Цена учтена","Уточнить цену/количество"))</x:f>
        <x:v>Вне итога</x:v>
      </x:c>
      <x:c r="P1375" s="10"/>
      <x:c r="Q1375" s="18" t="str">
        <x:v>Бюджетная оценка автора</x:v>
      </x:c>
      <x:c r="R1375" s="18" t="str"/>
    </x:row>
    <x:row r="1376" ht="61" customHeight="1">
      <x:c r="A1376" s="10" t="str">
        <x:v>B8.2</x:v>
      </x:c>
      <x:c r="B1376" s="10" t="str">
        <x:v>B8</x:v>
      </x:c>
      <x:c r="C1376" s="11" t="str">
        <x:v>Запуск</x:v>
      </x:c>
      <x:c r="D1376" s="11" t="str">
        <x:v>Системное ПО</x:v>
      </x:c>
      <x:c r="E1376" s="11" t="str">
        <x:v>Ubuntu, CUDA/NCCL либо ROCm/RCCL, совместимый распределённый runtime</x:v>
      </x:c>
      <x:c r="F1376" s="14" t="n">
        <x:v>1</x:v>
      </x:c>
      <x:c r="G1376" s="3" t="str">
        <x:v>к-т</x:v>
      </x:c>
      <x:c r="H1376" s="15" t="n">
        <x:v>0</x:v>
      </x:c>
      <x:c r="I1376" s="15" t="n">
        <x:v>0</x:v>
      </x:c>
      <x:c r="J1376" s="16" t="n">
        <x:f>IF(AND(ISNUMBER(F1376),ISNUMBER(H1376)),F1376*H1376,"")</x:f>
        <x:v>0</x:v>
      </x:c>
      <x:c r="K1376" s="16" t="n">
        <x:f>IF(AND(ISNUMBER(F1376),ISNUMBER(I1376)),F1376*I1376,"")</x:f>
        <x:v>0</x:v>
      </x:c>
      <x:c r="L1376" s="11" t="str">
        <x:v>Без оплаты лицензии</x:v>
      </x:c>
      <x:c r="M1376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1376" s="11" t="str">
        <x:v>Бюджетная оценка на 03.10.2026. Источник подтверждает характеристики, а не цену.</x:v>
      </x:c>
      <x:c r="O1376" s="11" t="str">
        <x:f>IF(C1376="Опционально","Вне итога",IF(AND(ISNUMBER(F1376),ISNUMBER(H1376),ISNUMBER(I1376),F1376&gt;0,H1376&gt;=0,I1376&gt;=H1376),"Цена учтена","Уточнить цену/количество"))</x:f>
        <x:v>Цена учтена</x:v>
      </x:c>
      <x:c r="P1376" s="10"/>
      <x:c r="Q1376" s="18" t="str">
        <x:v>Moonshot: Kimi K3, модель</x:v>
      </x:c>
      <x:c r="R1376" s="18" t="str">
        <x:v>https://huggingface.co/moonshotai/Kimi-K3</x:v>
      </x:c>
    </x:row>
    <x:row r="1377" ht="44" customHeight="1">
      <x:c r="A1377" s="10" t="str">
        <x:v>B8.2</x:v>
      </x:c>
      <x:c r="B1377" s="10" t="str">
        <x:v>B8</x:v>
      </x:c>
      <x:c r="C1377" s="11" t="str">
        <x:v>Запуск</x:v>
      </x:c>
      <x:c r="D1377" s="11" t="str">
        <x:v>Установка и настройка оборудования</x:v>
      </x:c>
      <x:c r="E1377" s="11" t="str">
        <x:v>Обновление firmware, ОС, драйверов, сеть, диски и мониторинг</x:v>
      </x:c>
      <x:c r="F1377" s="14" t="n">
        <x:v>1</x:v>
      </x:c>
      <x:c r="G1377" s="3" t="str">
        <x:v>усл</x:v>
      </x:c>
      <x:c r="H1377" s="15" t="n">
        <x:v>3000</x:v>
      </x:c>
      <x:c r="I1377" s="15" t="n">
        <x:v>12000</x:v>
      </x:c>
      <x:c r="J1377" s="16" t="n">
        <x:f>IF(AND(ISNUMBER(F1377),ISNUMBER(H1377)),F1377*H1377,"")</x:f>
        <x:v>3000</x:v>
      </x:c>
      <x:c r="K1377" s="16" t="n">
        <x:f>IF(AND(ISNUMBER(F1377),ISNUMBER(I1377)),F1377*I1377,"")</x:f>
        <x:v>12000</x:v>
      </x:c>
      <x:c r="L1377" s="11" t="str">
        <x:v>Купить</x:v>
      </x:c>
      <x:c r="M1377" s="11" t="str">
        <x:v>Фиксированная работа при покупке, без помесячного обслуживания.</x:v>
      </x:c>
      <x:c r="N1377" s="11" t="str">
        <x:v>Бюджетная оценка на 03.10.2026. Источник подтверждает характеристики, а не цену.</x:v>
      </x:c>
      <x:c r="O1377" s="11" t="str">
        <x:f>IF(C1377="Опционально","Вне итога",IF(AND(ISNUMBER(F1377),ISNUMBER(H1377),ISNUMBER(I1377),F1377&gt;0,H1377&gt;=0,I1377&gt;=H1377),"Цена учтена","Уточнить цену/количество"))</x:f>
        <x:v>Цена учтена</x:v>
      </x:c>
      <x:c r="P1377" s="10"/>
      <x:c r="Q1377" s="18" t="str">
        <x:v>Бюджетная оценка автора</x:v>
      </x:c>
      <x:c r="R1377" s="18" t="str"/>
    </x:row>
    <x:row r="1378" ht="44" customHeight="1">
      <x:c r="A1378" s="10" t="str">
        <x:v>B8.2</x:v>
      </x:c>
      <x:c r="B1378" s="10" t="str">
        <x:v>B8</x:v>
      </x:c>
      <x:c r="C1378" s="11" t="str">
        <x:v>Запуск</x:v>
      </x:c>
      <x:c r="D1378" s="11" t="str">
        <x:v>Загрузка и проверка модели</x:v>
      </x:c>
      <x:c r="E1378" s="11" t="str">
        <x:v>Загрузка на локальные SSD, проверка файлов, подбор контекста, нагрузочный тест</x:v>
      </x:c>
      <x:c r="F1378" s="14" t="n">
        <x:v>1</x:v>
      </x:c>
      <x:c r="G1378" s="3" t="str">
        <x:v>усл</x:v>
      </x:c>
      <x:c r="H1378" s="15" t="n">
        <x:v>3000</x:v>
      </x:c>
      <x:c r="I1378" s="15" t="n">
        <x:v>12000</x:v>
      </x:c>
      <x:c r="J1378" s="16" t="n">
        <x:f>IF(AND(ISNUMBER(F1378),ISNUMBER(H1378)),F1378*H1378,"")</x:f>
        <x:v>3000</x:v>
      </x:c>
      <x:c r="K1378" s="16" t="n">
        <x:f>IF(AND(ISNUMBER(F1378),ISNUMBER(I1378)),F1378*I1378,"")</x:f>
        <x:v>12000</x:v>
      </x:c>
      <x:c r="L1378" s="11" t="str">
        <x:v>Купить</x:v>
      </x:c>
      <x:c r="M1378" s="11" t="str">
        <x:v>Проверить память, время первого ответа, токены/с, качество и восстановление после перезагрузки.</x:v>
      </x:c>
      <x:c r="N1378" s="11" t="str">
        <x:v>Бюджетная оценка на 03.10.2026. Источник подтверждает характеристики, а не цену.</x:v>
      </x:c>
      <x:c r="O1378" s="11" t="str">
        <x:f>IF(C1378="Опционально","Вне итога",IF(AND(ISNUMBER(F1378),ISNUMBER(H1378),ISNUMBER(I1378),F1378&gt;0,H1378&gt;=0,I1378&gt;=H1378),"Цена учтена","Уточнить цену/количество"))</x:f>
        <x:v>Цена учтена</x:v>
      </x:c>
      <x:c r="P1378" s="10"/>
      <x:c r="Q1378" s="18" t="str">
        <x:v>Бюджетная оценка автора</x:v>
      </x:c>
      <x:c r="R1378" s="18" t="str"/>
    </x:row>
    <x:row r="1379" ht="44" customHeight="1">
      <x:c r="A1379" s="10" t="str">
        <x:v>B8.2</x:v>
      </x:c>
      <x:c r="B1379" s="10" t="str">
        <x:v>B8</x:v>
      </x:c>
      <x:c r="C1379" s="11" t="str">
        <x:v>Запуск</x:v>
      </x:c>
      <x:c r="D1379" s="11" t="str">
        <x:v>Резервное копирование и документация</x:v>
      </x:c>
      <x:c r="E1379" s="11" t="str">
        <x:v>Настроить копии, аварийное завершение и восстановление. Передать инструкцию</x:v>
      </x:c>
      <x:c r="F1379" s="14" t="n">
        <x:v>1</x:v>
      </x:c>
      <x:c r="G1379" s="3" t="str">
        <x:v>усл</x:v>
      </x:c>
      <x:c r="H1379" s="15" t="n">
        <x:v>1500</x:v>
      </x:c>
      <x:c r="I1379" s="15" t="n">
        <x:v>6000</x:v>
      </x:c>
      <x:c r="J1379" s="16" t="n">
        <x:f>IF(AND(ISNUMBER(F1379),ISNUMBER(H1379)),F1379*H1379,"")</x:f>
        <x:v>1500</x:v>
      </x:c>
      <x:c r="K1379" s="16" t="n">
        <x:f>IF(AND(ISNUMBER(F1379),ISNUMBER(I1379)),F1379*I1379,"")</x:f>
        <x:v>6000</x:v>
      </x:c>
      <x:c r="L1379" s="11" t="str">
        <x:v>Купить</x:v>
      </x:c>
      <x:c r="M1379" s="11" t="str"/>
      <x:c r="N1379" s="11" t="str">
        <x:v>Бюджетная оценка на 03.10.2026. Источник подтверждает характеристики, а не цену.</x:v>
      </x:c>
      <x:c r="O1379" s="11" t="str">
        <x:f>IF(C1379="Опционально","Вне итога",IF(AND(ISNUMBER(F1379),ISNUMBER(H1379),ISNUMBER(I1379),F1379&gt;0,H1379&gt;=0,I1379&gt;=H1379),"Цена учтена","Уточнить цену/количество"))</x:f>
        <x:v>Цена учтена</x:v>
      </x:c>
      <x:c r="P1379" s="10"/>
      <x:c r="Q1379" s="18" t="str">
        <x:v>Бюджетная оценка автора</x:v>
      </x:c>
      <x:c r="R1379" s="18" t="str"/>
    </x:row>
    <x:row r="1380" ht="44" customHeight="1">
      <x:c r="A1380" s="10" t="str">
        <x:v>B8.2</x:v>
      </x:c>
      <x:c r="B1380" s="10" t="str">
        <x:v>B8</x:v>
      </x:c>
      <x:c r="C1380" s="11" t="str">
        <x:v>Запуск</x:v>
      </x:c>
      <x:c r="D1380" s="11" t="str">
        <x:v>Резерв на адаптацию программы запуска</x:v>
      </x:c>
      <x:c r="E1380" s="11" t="str">
        <x:v>Прототип распределения модели, совместимость kernels/обмена</x:v>
      </x:c>
      <x:c r="F1380" s="14" t="n">
        <x:v>1</x:v>
      </x:c>
      <x:c r="G1380" s="3" t="str">
        <x:v>резерв</x:v>
      </x:c>
      <x:c r="H1380" s="15" t="n">
        <x:v>15000</x:v>
      </x:c>
      <x:c r="I1380" s="15" t="n">
        <x:v>100000</x:v>
      </x:c>
      <x:c r="J1380" s="16" t="n">
        <x:f>IF(AND(ISNUMBER(F1380),ISNUMBER(H1380)),F1380*H1380,"")</x:f>
        <x:v>15000</x:v>
      </x:c>
      <x:c r="K1380" s="16" t="n">
        <x:f>IF(AND(ISNUMBER(F1380),ISNUMBER(I1380)),F1380*I1380,"")</x:f>
        <x:v>100000</x:v>
      </x:c>
      <x:c r="L1380" s="11" t="str">
        <x:v>Резерв</x:v>
      </x:c>
      <x:c r="M1380" s="11" t="str">
        <x:v>Плановая сумма для эксперимента. Успешный запуск K3 не гарантирован. Срок и полный бюджет разработки после прототипа.</x:v>
      </x:c>
      <x:c r="N1380" s="11" t="str">
        <x:v>Бюджетная оценка на 03.10.2026. Источник подтверждает характеристики, а не цену.</x:v>
      </x:c>
      <x:c r="O1380" s="11" t="str">
        <x:f>IF(C1380="Опционально","Вне итога",IF(AND(ISNUMBER(F1380),ISNUMBER(H1380),ISNUMBER(I1380),F1380&gt;0,H1380&gt;=0,I1380&gt;=H1380),"Цена учтена","Уточнить цену/количество"))</x:f>
        <x:v>Цена учтена</x:v>
      </x:c>
      <x:c r="P1380" s="10"/>
      <x:c r="Q1380" s="18" t="str">
        <x:v>Бюджетная оценка автора</x:v>
      </x:c>
      <x:c r="R1380" s="18" t="str"/>
    </x:row>
    <x:row r="1381" ht="44" customHeight="1">
      <x:c r="A1381" s="10" t="str">
        <x:v>B9</x:v>
      </x:c>
      <x:c r="B1381" s="10" t="str">
        <x:v>B9</x:v>
      </x:c>
      <x:c r="C1381" s="11" t="str">
        <x:v>Оборудование</x:v>
      </x:c>
      <x:c r="D1381" s="11" t="str">
        <x:v>Серверный barebone</x:v>
      </x:c>
      <x:c r="E1381" s="11" t="str">
        <x:v>Supermicro AS-2126HS-TN, 2U, плата, PSU, вентиляторы, рельсы</x:v>
      </x:c>
      <x:c r="F1381" s="14" t="n">
        <x:v>1</x:v>
      </x:c>
      <x:c r="G1381" s="3" t="str">
        <x:v>к-т</x:v>
      </x:c>
      <x:c r="H1381" s="15" t="n">
        <x:v>5500</x:v>
      </x:c>
      <x:c r="I1381" s="15" t="n">
        <x:v>11000</x:v>
      </x:c>
      <x:c r="J1381" s="16" t="n">
        <x:f>IF(AND(ISNUMBER(F1381),ISNUMBER(H1381)),F1381*H1381,"")</x:f>
        <x:v>5500</x:v>
      </x:c>
      <x:c r="K1381" s="16" t="n">
        <x:f>IF(AND(ISNUMBER(F1381),ISNUMBER(I1381)),F1381*I1381,"")</x:f>
        <x:v>11000</x:v>
      </x:c>
      <x:c r="L1381" s="11" t="str">
        <x:v>Купить</x:v>
      </x:c>
      <x:c r="M1381" s="11" t="str"/>
      <x:c r="N1381" s="11" t="str">
        <x:v>Бюджетная оценка на 03.10.2026. Источник подтверждает характеристики, а не цену.</x:v>
      </x:c>
      <x:c r="O1381" s="11" t="str">
        <x:f>IF(C1381="Опционально","Вне итога",IF(AND(ISNUMBER(F1381),ISNUMBER(H1381),ISNUMBER(I1381),F1381&gt;0,H1381&gt;=0,I1381&gt;=H1381),"Цена учтена","Уточнить цену/количество"))</x:f>
        <x:v>Цена учтена</x:v>
      </x:c>
      <x:c r="P1381" s="10"/>
      <x:c r="Q1381" s="18" t="str">
        <x:v>Supermicro: AS-2126HS-TN</x:v>
      </x:c>
      <x:c r="R1381" s="18" t="str">
        <x:v>https://www.supermicro.com/en/products/system/hyper/2u/as-2126hs-tn</x:v>
      </x:c>
    </x:row>
    <x:row r="1382" ht="44" customHeight="1">
      <x:c r="A1382" s="10" t="str">
        <x:v>B9</x:v>
      </x:c>
      <x:c r="B1382" s="10" t="str">
        <x:v>B9</x:v>
      </x:c>
      <x:c r="C1382" s="11" t="str">
        <x:v>Оборудование</x:v>
      </x:c>
      <x:c r="D1382" s="11" t="str">
        <x:v>CPU</x:v>
      </x:c>
      <x:c r="E1382" s="11" t="str">
        <x:v>2×AMD EPYC 9005, ≥64 ядер, по QVL</x:v>
      </x:c>
      <x:c r="F1382" s="14" t="n">
        <x:v>2</x:v>
      </x:c>
      <x:c r="G1382" s="3" t="str">
        <x:v>шт</x:v>
      </x:c>
      <x:c r="H1382" s="15" t="n">
        <x:v>4500</x:v>
      </x:c>
      <x:c r="I1382" s="15" t="n">
        <x:v>9500</x:v>
      </x:c>
      <x:c r="J1382" s="16" t="n">
        <x:f>IF(AND(ISNUMBER(F1382),ISNUMBER(H1382)),F1382*H1382,"")</x:f>
        <x:v>9000</x:v>
      </x:c>
      <x:c r="K1382" s="16" t="n">
        <x:f>IF(AND(ISNUMBER(F1382),ISNUMBER(I1382)),F1382*I1382,"")</x:f>
        <x:v>19000</x:v>
      </x:c>
      <x:c r="L1382" s="11" t="str">
        <x:v>Купить</x:v>
      </x:c>
      <x:c r="M1382" s="11" t="str"/>
      <x:c r="N1382" s="11" t="str">
        <x:v>Бюджетная оценка на 03.10.2026. Источник подтверждает характеристики, а не цену.</x:v>
      </x:c>
      <x:c r="O1382" s="11" t="str">
        <x:f>IF(C1382="Опционально","Вне итога",IF(AND(ISNUMBER(F1382),ISNUMBER(H1382),ISNUMBER(I1382),F1382&gt;0,H1382&gt;=0,I1382&gt;=H1382),"Цена учтена","Уточнить цену/количество"))</x:f>
        <x:v>Цена учтена</x:v>
      </x:c>
      <x:c r="P1382" s="10"/>
      <x:c r="Q1382" s="18" t="str">
        <x:v>Бюджетная оценка автора</x:v>
      </x:c>
      <x:c r="R1382" s="18" t="str"/>
    </x:row>
    <x:row r="1383" ht="44" customHeight="1">
      <x:c r="A1383" s="10" t="str">
        <x:v>B9</x:v>
      </x:c>
      <x:c r="B1383" s="10" t="str">
        <x:v>B9</x:v>
      </x:c>
      <x:c r="C1383" s="11" t="str">
        <x:v>Оборудование</x:v>
      </x:c>
      <x:c r="D1383" s="11" t="str">
        <x:v>RAM</x:v>
      </x:c>
      <x:c r="E1383" s="11" t="str">
        <x:v>24×128GB DDR5 ECC RDIMM, 3TB, заполнены все каналы</x:v>
      </x:c>
      <x:c r="F1383" s="14" t="n">
        <x:v>24</x:v>
      </x:c>
      <x:c r="G1383" s="3" t="str">
        <x:v>шт</x:v>
      </x:c>
      <x:c r="H1383" s="15" t="n">
        <x:v>1200</x:v>
      </x:c>
      <x:c r="I1383" s="15" t="n">
        <x:v>2700</x:v>
      </x:c>
      <x:c r="J1383" s="16" t="n">
        <x:f>IF(AND(ISNUMBER(F1383),ISNUMBER(H1383)),F1383*H1383,"")</x:f>
        <x:v>28800</x:v>
      </x:c>
      <x:c r="K1383" s="16" t="n">
        <x:f>IF(AND(ISNUMBER(F1383),ISNUMBER(I1383)),F1383*I1383,"")</x:f>
        <x:v>64800</x:v>
      </x:c>
      <x:c r="L1383" s="11" t="str">
        <x:v>Купить</x:v>
      </x:c>
      <x:c r="M1383" s="11" t="str">
        <x:v>Не 2–4 больших модуля: для пропускной способности нужны заполненные каналы обоих CPU.</x:v>
      </x:c>
      <x:c r="N1383" s="11" t="str">
        <x:v>Бюджетная оценка на 03.10.2026. Источник подтверждает характеристики, а не цену.</x:v>
      </x:c>
      <x:c r="O1383" s="11" t="str">
        <x:f>IF(C1383="Опционально","Вне итога",IF(AND(ISNUMBER(F1383),ISNUMBER(H1383),ISNUMBER(I1383),F1383&gt;0,H1383&gt;=0,I1383&gt;=H1383),"Цена учтена","Уточнить цену/количество"))</x:f>
        <x:v>Цена учтена</x:v>
      </x:c>
      <x:c r="P1383" s="10"/>
      <x:c r="Q1383" s="18" t="str">
        <x:v>Бюджетная оценка автора</x:v>
      </x:c>
      <x:c r="R1383" s="18" t="str"/>
    </x:row>
    <x:row r="1384" ht="44" customHeight="1">
      <x:c r="A1384" s="10" t="str">
        <x:v>B9</x:v>
      </x:c>
      <x:c r="B1384" s="10" t="str">
        <x:v>B9</x:v>
      </x:c>
      <x:c r="C1384" s="11" t="str">
        <x:v>Оборудование</x:v>
      </x:c>
      <x:c r="D1384" s="11" t="str">
        <x:v>SSD загрузки</x:v>
      </x:c>
      <x:c r="E1384" s="11" t="str">
        <x:v>1.92TB enterprise NVMe</x:v>
      </x:c>
      <x:c r="F1384" s="14" t="n">
        <x:v>2</x:v>
      </x:c>
      <x:c r="G1384" s="3" t="str">
        <x:v>шт</x:v>
      </x:c>
      <x:c r="H1384" s="15" t="n">
        <x:v>220</x:v>
      </x:c>
      <x:c r="I1384" s="15" t="n">
        <x:v>450</x:v>
      </x:c>
      <x:c r="J1384" s="16" t="n">
        <x:f>IF(AND(ISNUMBER(F1384),ISNUMBER(H1384)),F1384*H1384,"")</x:f>
        <x:v>440</x:v>
      </x:c>
      <x:c r="K1384" s="16" t="n">
        <x:f>IF(AND(ISNUMBER(F1384),ISNUMBER(I1384)),F1384*I1384,"")</x:f>
        <x:v>900</x:v>
      </x:c>
      <x:c r="L1384" s="11" t="str">
        <x:v>Купить</x:v>
      </x:c>
      <x:c r="M1384" s="11" t="str"/>
      <x:c r="N1384" s="11" t="str">
        <x:v>Бюджетная оценка на 03.10.2026. Источник подтверждает характеристики, а не цену.</x:v>
      </x:c>
      <x:c r="O1384" s="11" t="str">
        <x:f>IF(C1384="Опционально","Вне итога",IF(AND(ISNUMBER(F1384),ISNUMBER(H1384),ISNUMBER(I1384),F1384&gt;0,H1384&gt;=0,I1384&gt;=H1384),"Цена учтена","Уточнить цену/количество"))</x:f>
        <x:v>Цена учтена</x:v>
      </x:c>
      <x:c r="P1384" s="10"/>
      <x:c r="Q1384" s="18" t="str">
        <x:v>Бюджетная оценка автора</x:v>
      </x:c>
      <x:c r="R1384" s="18" t="str"/>
    </x:row>
    <x:row r="1385" ht="44" customHeight="1">
      <x:c r="A1385" s="10" t="str">
        <x:v>B9</x:v>
      </x:c>
      <x:c r="B1385" s="10" t="str">
        <x:v>B9</x:v>
      </x:c>
      <x:c r="C1385" s="11" t="str">
        <x:v>Оборудование</x:v>
      </x:c>
      <x:c r="D1385" s="11" t="str">
        <x:v>SSD данных</x:v>
      </x:c>
      <x:c r="E1385" s="11" t="str">
        <x:v>7.68TB enterprise NVMe</x:v>
      </x:c>
      <x:c r="F1385" s="14" t="n">
        <x:v>2</x:v>
      </x:c>
      <x:c r="G1385" s="3" t="str">
        <x:v>шт</x:v>
      </x:c>
      <x:c r="H1385" s="15" t="n">
        <x:v>650</x:v>
      </x:c>
      <x:c r="I1385" s="15" t="n">
        <x:v>1200</x:v>
      </x:c>
      <x:c r="J1385" s="16" t="n">
        <x:f>IF(AND(ISNUMBER(F1385),ISNUMBER(H1385)),F1385*H1385,"")</x:f>
        <x:v>1300</x:v>
      </x:c>
      <x:c r="K1385" s="16" t="n">
        <x:f>IF(AND(ISNUMBER(F1385),ISNUMBER(I1385)),F1385*I1385,"")</x:f>
        <x:v>2400</x:v>
      </x:c>
      <x:c r="L1385" s="11" t="str">
        <x:v>Купить</x:v>
      </x:c>
      <x:c r="M1385" s="11" t="str"/>
      <x:c r="N1385" s="11" t="str">
        <x:v>Бюджетная оценка на 03.10.2026. Источник подтверждает характеристики, а не цену.</x:v>
      </x:c>
      <x:c r="O1385" s="11" t="str">
        <x:f>IF(C1385="Опционально","Вне итога",IF(AND(ISNUMBER(F1385),ISNUMBER(H1385),ISNUMBER(I1385),F1385&gt;0,H1385&gt;=0,I1385&gt;=H1385),"Цена учтена","Уточнить цену/количество"))</x:f>
        <x:v>Цена учтена</x:v>
      </x:c>
      <x:c r="P1385" s="10"/>
      <x:c r="Q1385" s="18" t="str">
        <x:v>Бюджетная оценка автора</x:v>
      </x:c>
      <x:c r="R1385" s="18" t="str"/>
    </x:row>
    <x:row r="1386" ht="44" customHeight="1">
      <x:c r="A1386" s="10" t="str">
        <x:v>B9</x:v>
      </x:c>
      <x:c r="B1386" s="10" t="str">
        <x:v>B9</x:v>
      </x:c>
      <x:c r="C1386" s="11" t="str">
        <x:v>Оборудование</x:v>
      </x:c>
      <x:c r="D1386" s="11" t="str">
        <x:v>Кулеры, кабели и шнуры</x:v>
      </x:c>
      <x:c r="E1386" s="11" t="str">
        <x:v>OEM комплект для двух CPU и всех DIMM/SSD</x:v>
      </x:c>
      <x:c r="F1386" s="14" t="n">
        <x:v>1</x:v>
      </x:c>
      <x:c r="G1386" s="3" t="str">
        <x:v>к-т</x:v>
      </x:c>
      <x:c r="H1386" s="21" t="n">
        <x:v>0</x:v>
      </x:c>
      <x:c r="I1386" s="21" t="n">
        <x:v>0</x:v>
      </x:c>
      <x:c r="J1386" s="16" t="n">
        <x:f>IF(AND(ISNUMBER(F1386),ISNUMBER(H1386)),F1386*H1386,"")</x:f>
        <x:v>0</x:v>
      </x:c>
      <x:c r="K1386" s="16" t="n">
        <x:f>IF(AND(ISNUMBER(F1386),ISNUMBER(I1386)),F1386*I1386,"")</x:f>
        <x:v>0</x:v>
      </x:c>
      <x:c r="L1386" s="11" t="str">
        <x:v>В комплекте</x:v>
      </x:c>
      <x:c r="M1386" s="11" t="str"/>
      <x:c r="N1386" s="11" t="str">
        <x:v>Включено в цену основного комплекта. Доплата $0.</x:v>
      </x:c>
      <x:c r="O1386" s="11" t="str">
        <x:f>IF(C1386="Опционально","Вне итога",IF(AND(ISNUMBER(F1386),ISNUMBER(H1386),ISNUMBER(I1386),F1386&gt;0,H1386&gt;=0,I1386&gt;=H1386),"Цена учтена","Уточнить цену/количество"))</x:f>
        <x:v>Цена учтена</x:v>
      </x:c>
      <x:c r="P1386" s="10"/>
      <x:c r="Q1386" s="18" t="str">
        <x:v>Supermicro: AS-2126HS-TN</x:v>
      </x:c>
      <x:c r="R1386" s="18" t="str">
        <x:v>https://www.supermicro.com/en/products/system/hyper/2u/as-2126hs-tn</x:v>
      </x:c>
    </x:row>
    <x:row r="1387" ht="44" customHeight="1">
      <x:c r="A1387" s="10" t="str">
        <x:v>B9</x:v>
      </x:c>
      <x:c r="B1387" s="10" t="str">
        <x:v>B9</x:v>
      </x:c>
      <x:c r="C1387" s="11" t="str">
        <x:v>Оборудование</x:v>
      </x:c>
      <x:c r="D1387" s="11" t="str">
        <x:v>Коммутатор обычной сети</x:v>
      </x:c>
      <x:c r="E1387" s="11" t="str">
        <x:v>8×RJ45 1/2.5/5/10GbE, управляемый. При &gt;6 узлах: 24 порта</x:v>
      </x:c>
      <x:c r="F1387" s="14" t="n">
        <x:v>1</x:v>
      </x:c>
      <x:c r="G1387" s="3" t="str">
        <x:v>шт</x:v>
      </x:c>
      <x:c r="H1387" s="15" t="n">
        <x:v>650</x:v>
      </x:c>
      <x:c r="I1387" s="15" t="n">
        <x:v>1600</x:v>
      </x:c>
      <x:c r="J1387" s="16" t="n">
        <x:f>IF(AND(ISNUMBER(F1387),ISNUMBER(H1387)),F1387*H1387,"")</x:f>
        <x:v>650</x:v>
      </x:c>
      <x:c r="K1387" s="16" t="n">
        <x:f>IF(AND(ISNUMBER(F1387),ISNUMBER(I1387)),F1387*I1387,"")</x:f>
        <x:v>1600</x:v>
      </x:c>
      <x:c r="L1387" s="11" t="str">
        <x:v>Купить</x:v>
      </x:c>
      <x:c r="M1387" s="11" t="str">
        <x:v>Управление, загрузка файлов, резервные копии. Использовать Ethernet ОС, а не BMC.</x:v>
      </x:c>
      <x:c r="N1387" s="11" t="str">
        <x:v>Бюджетная оценка на 03.10.2026. Источник подтверждает характеристики, а не цену.</x:v>
      </x:c>
      <x:c r="O1387" s="11" t="str">
        <x:f>IF(C1387="Опционально","Вне итога",IF(AND(ISNUMBER(F1387),ISNUMBER(H1387),ISNUMBER(I1387),F1387&gt;0,H1387&gt;=0,I1387&gt;=H1387),"Цена учтена","Уточнить цену/количество"))</x:f>
        <x:v>Цена учтена</x:v>
      </x:c>
      <x:c r="P1387" s="10"/>
      <x:c r="Q1387" s="18" t="str">
        <x:v>Бюджетная оценка автора</x:v>
      </x:c>
      <x:c r="R1387" s="18" t="str"/>
    </x:row>
    <x:row r="1388" ht="44" customHeight="1">
      <x:c r="A1388" s="10" t="str">
        <x:v>B9</x:v>
      </x:c>
      <x:c r="B1388" s="10" t="str">
        <x:v>B9</x:v>
      </x:c>
      <x:c r="C1388" s="11" t="str">
        <x:v>Оборудование</x:v>
      </x:c>
      <x:c r="D1388" s="11" t="str">
        <x:v>Сетевой шлюз</x:v>
      </x:c>
      <x:c r="E1388" s="11" t="str">
        <x:v>Проводной маршрутизатор с межсетевым экраном, ≥1GbE</x:v>
      </x:c>
      <x:c r="F1388" s="14" t="n">
        <x:v>1</x:v>
      </x:c>
      <x:c r="G1388" s="3" t="str">
        <x:v>шт</x:v>
      </x:c>
      <x:c r="H1388" s="15" t="n">
        <x:v>150</x:v>
      </x:c>
      <x:c r="I1388" s="15" t="n">
        <x:v>500</x:v>
      </x:c>
      <x:c r="J1388" s="16" t="n">
        <x:f>IF(AND(ISNUMBER(F1388),ISNUMBER(H1388)),F1388*H1388,"")</x:f>
        <x:v>150</x:v>
      </x:c>
      <x:c r="K1388" s="16" t="n">
        <x:f>IF(AND(ISNUMBER(F1388),ISNUMBER(I1388)),F1388*I1388,"")</x:f>
        <x:v>500</x:v>
      </x:c>
      <x:c r="L1388" s="11" t="str">
        <x:v>Купить</x:v>
      </x:c>
      <x:c r="M1388" s="11" t="str">
        <x:v>Подключение к локальной сети. Плата за связь не включена.</x:v>
      </x:c>
      <x:c r="N1388" s="11" t="str">
        <x:v>Бюджетная оценка на 03.10.2026. Источник подтверждает характеристики, а не цену.</x:v>
      </x:c>
      <x:c r="O1388" s="11" t="str">
        <x:f>IF(C1388="Опционально","Вне итога",IF(AND(ISNUMBER(F1388),ISNUMBER(H1388),ISNUMBER(I1388),F1388&gt;0,H1388&gt;=0,I1388&gt;=H1388),"Цена учтена","Уточнить цену/количество"))</x:f>
        <x:v>Цена учтена</x:v>
      </x:c>
      <x:c r="P1388" s="10"/>
      <x:c r="Q1388" s="18" t="str">
        <x:v>Бюджетная оценка автора</x:v>
      </x:c>
      <x:c r="R1388" s="18" t="str"/>
    </x:row>
    <x:row r="1389" ht="44" customHeight="1">
      <x:c r="A1389" s="10" t="str">
        <x:v>B9</x:v>
      </x:c>
      <x:c r="B1389" s="10" t="str">
        <x:v>B9</x:v>
      </x:c>
      <x:c r="C1389" s="11" t="str">
        <x:v>Оборудование</x:v>
      </x:c>
      <x:c r="D1389" s="11" t="str">
        <x:v>Резервное хранилище</x:v>
      </x:c>
      <x:c r="E1389" s="11" t="str">
        <x:v>NAS 4 отсека, 10GbE, RAM ≥16GB, диски отдельно</x:v>
      </x:c>
      <x:c r="F1389" s="14" t="n">
        <x:v>1</x:v>
      </x:c>
      <x:c r="G1389" s="3" t="str">
        <x:v>шт</x:v>
      </x:c>
      <x:c r="H1389" s="15" t="n">
        <x:v>1100</x:v>
      </x:c>
      <x:c r="I1389" s="15" t="n">
        <x:v>2600</x:v>
      </x:c>
      <x:c r="J1389" s="16" t="n">
        <x:f>IF(AND(ISNUMBER(F1389),ISNUMBER(H1389)),F1389*H1389,"")</x:f>
        <x:v>1100</x:v>
      </x:c>
      <x:c r="K1389" s="16" t="n">
        <x:f>IF(AND(ISNUMBER(F1389),ISNUMBER(I1389)),F1389*I1389,"")</x:f>
        <x:v>2600</x:v>
      </x:c>
      <x:c r="L1389" s="11" t="str">
        <x:v>Купить</x:v>
      </x:c>
      <x:c r="M1389" s="11" t="str">
        <x:v>Копии настроек, данных и контрольных точек. Основной сервер не считается резервной копией.</x:v>
      </x:c>
      <x:c r="N1389" s="11" t="str">
        <x:v>Бюджетная оценка на 03.10.2026. Источник подтверждает характеристики, а не цену.</x:v>
      </x:c>
      <x:c r="O1389" s="11" t="str">
        <x:f>IF(C1389="Опционально","Вне итога",IF(AND(ISNUMBER(F1389),ISNUMBER(H1389),ISNUMBER(I1389),F1389&gt;0,H1389&gt;=0,I1389&gt;=H1389),"Цена учтена","Уточнить цену/количество"))</x:f>
        <x:v>Цена учтена</x:v>
      </x:c>
      <x:c r="P1389" s="10"/>
      <x:c r="Q1389" s="18" t="str">
        <x:v>Бюджетная оценка автора</x:v>
      </x:c>
      <x:c r="R1389" s="18" t="str"/>
    </x:row>
    <x:row r="1390" ht="44" customHeight="1">
      <x:c r="A1390" s="10" t="str">
        <x:v>B9</x:v>
      </x:c>
      <x:c r="B1390" s="10" t="str">
        <x:v>B9</x:v>
      </x:c>
      <x:c r="C1390" s="11" t="str">
        <x:v>Оборудование</x:v>
      </x:c>
      <x:c r="D1390" s="11" t="str">
        <x:v>Диски резервного хранилища</x:v>
      </x:c>
      <x:c r="E1390" s="11" t="str">
        <x:v>4×12TB NAS/enterprise HDD. RAID6: около 24TB до форматирования</x:v>
      </x:c>
      <x:c r="F1390" s="14" t="n">
        <x:v>4</x:v>
      </x:c>
      <x:c r="G1390" s="3" t="str">
        <x:v>шт</x:v>
      </x:c>
      <x:c r="H1390" s="15" t="n">
        <x:v>250</x:v>
      </x:c>
      <x:c r="I1390" s="15" t="n">
        <x:v>430</x:v>
      </x:c>
      <x:c r="J1390" s="16" t="n">
        <x:f>IF(AND(ISNUMBER(F1390),ISNUMBER(H1390)),F1390*H1390,"")</x:f>
        <x:v>1000</x:v>
      </x:c>
      <x:c r="K1390" s="16" t="n">
        <x:f>IF(AND(ISNUMBER(F1390),ISNUMBER(I1390)),F1390*I1390,"")</x:f>
        <x:v>1720</x:v>
      </x:c>
      <x:c r="L1390" s="11" t="str">
        <x:v>Купить</x:v>
      </x:c>
      <x:c r="M1390" s="11" t="str">
        <x:v>Цена каждого диска. Один дополнительный запасной диск указан отдельно.</x:v>
      </x:c>
      <x:c r="N1390" s="11" t="str">
        <x:v>Бюджетная оценка на 03.10.2026. Источник подтверждает характеристики, а не цену.</x:v>
      </x:c>
      <x:c r="O1390" s="11" t="str">
        <x:f>IF(C1390="Опционально","Вне итога",IF(AND(ISNUMBER(F1390),ISNUMBER(H1390),ISNUMBER(I1390),F1390&gt;0,H1390&gt;=0,I1390&gt;=H1390),"Цена учтена","Уточнить цену/количество"))</x:f>
        <x:v>Цена учтена</x:v>
      </x:c>
      <x:c r="P1390" s="10"/>
      <x:c r="Q1390" s="18" t="str">
        <x:v>Бюджетная оценка автора</x:v>
      </x:c>
      <x:c r="R1390" s="18" t="str"/>
    </x:row>
    <x:row r="1391" ht="44" customHeight="1">
      <x:c r="A1391" s="10" t="str">
        <x:v>B9</x:v>
      </x:c>
      <x:c r="B1391" s="10" t="str">
        <x:v>B9</x:v>
      </x:c>
      <x:c r="C1391" s="11" t="str">
        <x:v>Оборудование</x:v>
      </x:c>
      <x:c r="D1391" s="11" t="str">
        <x:v>Запасной диск NAS</x:v>
      </x:c>
      <x:c r="E1391" s="11" t="str">
        <x:v>12TB той же совместимой серии</x:v>
      </x:c>
      <x:c r="F1391" s="14" t="n">
        <x:v>1</x:v>
      </x:c>
      <x:c r="G1391" s="3" t="str">
        <x:v>шт</x:v>
      </x:c>
      <x:c r="H1391" s="15" t="n">
        <x:v>250</x:v>
      </x:c>
      <x:c r="I1391" s="15" t="n">
        <x:v>430</x:v>
      </x:c>
      <x:c r="J1391" s="16" t="n">
        <x:f>IF(AND(ISNUMBER(F1391),ISNUMBER(H1391)),F1391*H1391,"")</x:f>
        <x:v>250</x:v>
      </x:c>
      <x:c r="K1391" s="16" t="n">
        <x:f>IF(AND(ISNUMBER(F1391),ISNUMBER(I1391)),F1391*I1391,"")</x:f>
        <x:v>430</x:v>
      </x:c>
      <x:c r="L1391" s="11" t="str">
        <x:v>Купить</x:v>
      </x:c>
      <x:c r="M1391" s="11" t="str">
        <x:v>Быстрая замена отказавшего диска.</x:v>
      </x:c>
      <x:c r="N1391" s="11" t="str">
        <x:v>Бюджетная оценка на 03.10.2026. Источник подтверждает характеристики, а не цену.</x:v>
      </x:c>
      <x:c r="O1391" s="11" t="str">
        <x:f>IF(C1391="Опционально","Вне итога",IF(AND(ISNUMBER(F1391),ISNUMBER(H1391),ISNUMBER(I1391),F1391&gt;0,H1391&gt;=0,I1391&gt;=H1391),"Цена учтена","Уточнить цену/количество"))</x:f>
        <x:v>Цена учтена</x:v>
      </x:c>
      <x:c r="P1391" s="10"/>
      <x:c r="Q1391" s="18" t="str">
        <x:v>Бюджетная оценка автора</x:v>
      </x:c>
      <x:c r="R1391" s="18" t="str"/>
    </x:row>
    <x:row r="1392" ht="44" customHeight="1">
      <x:c r="A1392" s="10" t="str">
        <x:v>B9</x:v>
      </x:c>
      <x:c r="B1392" s="10" t="str">
        <x:v>B9</x:v>
      </x:c>
      <x:c r="C1392" s="11" t="str">
        <x:v>Оборудование</x:v>
      </x:c>
      <x:c r="D1392" s="11" t="str">
        <x:v>Рабочее место администратора</x:v>
      </x:c>
      <x:c r="E1392" s="11" t="str">
        <x:v>Мини-ПК 16GB RAM, SSD 512GB, Ethernet</x:v>
      </x:c>
      <x:c r="F1392" s="14" t="n">
        <x:v>1</x:v>
      </x:c>
      <x:c r="G1392" s="3" t="str">
        <x:v>шт</x:v>
      </x:c>
      <x:c r="H1392" s="15" t="n">
        <x:v>400</x:v>
      </x:c>
      <x:c r="I1392" s="15" t="n">
        <x:v>800</x:v>
      </x:c>
      <x:c r="J1392" s="16" t="n">
        <x:f>IF(AND(ISNUMBER(F1392),ISNUMBER(H1392)),F1392*H1392,"")</x:f>
        <x:v>400</x:v>
      </x:c>
      <x:c r="K1392" s="16" t="n">
        <x:f>IF(AND(ISNUMBER(F1392),ISNUMBER(I1392)),F1392*I1392,"")</x:f>
        <x:v>800</x:v>
      </x:c>
      <x:c r="L1392" s="11" t="str">
        <x:v>Купить</x:v>
      </x:c>
      <x:c r="M1392" s="11" t="str">
        <x:v>Настройка и управление системой. Для Mac можно использовать один узел вместо отдельного ПК.</x:v>
      </x:c>
      <x:c r="N1392" s="11" t="str">
        <x:v>Бюджетная оценка на 03.10.2026. Источник подтверждает характеристики, а не цену.</x:v>
      </x:c>
      <x:c r="O1392" s="11" t="str">
        <x:f>IF(C1392="Опционально","Вне итога",IF(AND(ISNUMBER(F1392),ISNUMBER(H1392),ISNUMBER(I1392),F1392&gt;0,H1392&gt;=0,I1392&gt;=H1392),"Цена учтена","Уточнить цену/количество"))</x:f>
        <x:v>Цена учтена</x:v>
      </x:c>
      <x:c r="P1392" s="10"/>
      <x:c r="Q1392" s="18" t="str">
        <x:v>Бюджетная оценка автора</x:v>
      </x:c>
      <x:c r="R1392" s="18" t="str"/>
    </x:row>
    <x:row r="1393" ht="44" customHeight="1">
      <x:c r="A1393" s="10" t="str">
        <x:v>B9</x:v>
      </x:c>
      <x:c r="B1393" s="10" t="str">
        <x:v>B9</x:v>
      </x:c>
      <x:c r="C1393" s="11" t="str">
        <x:v>Оборудование</x:v>
      </x:c>
      <x:c r="D1393" s="11" t="str">
        <x:v>Монитор</x:v>
      </x:c>
      <x:c r="E1393" s="11" t="str">
        <x:v>27 дюймов, HDMI/DisplayPort</x:v>
      </x:c>
      <x:c r="F1393" s="14" t="n">
        <x:v>1</x:v>
      </x:c>
      <x:c r="G1393" s="3" t="str">
        <x:v>шт</x:v>
      </x:c>
      <x:c r="H1393" s="15" t="n">
        <x:v>160</x:v>
      </x:c>
      <x:c r="I1393" s="15" t="n">
        <x:v>320</x:v>
      </x:c>
      <x:c r="J1393" s="16" t="n">
        <x:f>IF(AND(ISNUMBER(F1393),ISNUMBER(H1393)),F1393*H1393,"")</x:f>
        <x:v>160</x:v>
      </x:c>
      <x:c r="K1393" s="16" t="n">
        <x:f>IF(AND(ISNUMBER(F1393),ISNUMBER(I1393)),F1393*I1393,"")</x:f>
        <x:v>320</x:v>
      </x:c>
      <x:c r="L1393" s="11" t="str">
        <x:v>Купить</x:v>
      </x:c>
      <x:c r="M1393" s="11" t="str"/>
      <x:c r="N1393" s="11" t="str">
        <x:v>Бюджетная оценка на 03.10.2026. Источник подтверждает характеристики, а не цену.</x:v>
      </x:c>
      <x:c r="O1393" s="11" t="str">
        <x:f>IF(C1393="Опционально","Вне итога",IF(AND(ISNUMBER(F1393),ISNUMBER(H1393),ISNUMBER(I1393),F1393&gt;0,H1393&gt;=0,I1393&gt;=H1393),"Цена учтена","Уточнить цену/количество"))</x:f>
        <x:v>Цена учтена</x:v>
      </x:c>
      <x:c r="P1393" s="10"/>
      <x:c r="Q1393" s="18" t="str">
        <x:v>Бюджетная оценка автора</x:v>
      </x:c>
      <x:c r="R1393" s="18" t="str"/>
    </x:row>
    <x:row r="1394" ht="44" customHeight="1">
      <x:c r="A1394" s="10" t="str">
        <x:v>B9</x:v>
      </x:c>
      <x:c r="B1394" s="10" t="str">
        <x:v>B9</x:v>
      </x:c>
      <x:c r="C1394" s="11" t="str">
        <x:v>Оборудование</x:v>
      </x:c>
      <x:c r="D1394" s="11" t="str">
        <x:v>Клавиатура и мышь</x:v>
      </x:c>
      <x:c r="E1394" s="11" t="str">
        <x:v>Проводные USB</x:v>
      </x:c>
      <x:c r="F1394" s="14" t="n">
        <x:v>1</x:v>
      </x:c>
      <x:c r="G1394" s="3" t="str">
        <x:v>к-т</x:v>
      </x:c>
      <x:c r="H1394" s="15" t="n">
        <x:v>30</x:v>
      </x:c>
      <x:c r="I1394" s="15" t="n">
        <x:v>70</x:v>
      </x:c>
      <x:c r="J1394" s="16" t="n">
        <x:f>IF(AND(ISNUMBER(F1394),ISNUMBER(H1394)),F1394*H1394,"")</x:f>
        <x:v>30</x:v>
      </x:c>
      <x:c r="K1394" s="16" t="n">
        <x:f>IF(AND(ISNUMBER(F1394),ISNUMBER(I1394)),F1394*I1394,"")</x:f>
        <x:v>70</x:v>
      </x:c>
      <x:c r="L1394" s="11" t="str">
        <x:v>Купить</x:v>
      </x:c>
      <x:c r="M1394" s="11" t="str"/>
      <x:c r="N1394" s="11" t="str">
        <x:v>Бюджетная оценка на 03.10.2026. Источник подтверждает характеристики, а не цену.</x:v>
      </x:c>
      <x:c r="O1394" s="11" t="str">
        <x:f>IF(C1394="Опционально","Вне итога",IF(AND(ISNUMBER(F1394),ISNUMBER(H1394),ISNUMBER(I1394),F1394&gt;0,H1394&gt;=0,I1394&gt;=H1394),"Цена учтена","Уточнить цену/количество"))</x:f>
        <x:v>Цена учтена</x:v>
      </x:c>
      <x:c r="P1394" s="10"/>
      <x:c r="Q1394" s="18" t="str">
        <x:v>Бюджетная оценка автора</x:v>
      </x:c>
      <x:c r="R1394" s="18" t="str"/>
    </x:row>
    <x:row r="1395" ht="44" customHeight="1">
      <x:c r="A1395" s="10" t="str">
        <x:v>B9</x:v>
      </x:c>
      <x:c r="B1395" s="10" t="str">
        <x:v>B9</x:v>
      </x:c>
      <x:c r="C1395" s="11" t="str">
        <x:v>Оборудование</x:v>
      </x:c>
      <x:c r="D1395" s="11" t="str">
        <x:v>Кабель монитора</x:v>
      </x:c>
      <x:c r="E1395" s="11" t="str">
        <x:v>HDMI/DisplayPort 2 м, по разъёму компьютера</x:v>
      </x:c>
      <x:c r="F1395" s="14" t="n">
        <x:v>1</x:v>
      </x:c>
      <x:c r="G1395" s="3" t="str">
        <x:v>шт</x:v>
      </x:c>
      <x:c r="H1395" s="15" t="n">
        <x:v>10</x:v>
      </x:c>
      <x:c r="I1395" s="15" t="n">
        <x:v>30</x:v>
      </x:c>
      <x:c r="J1395" s="16" t="n">
        <x:f>IF(AND(ISNUMBER(F1395),ISNUMBER(H1395)),F1395*H1395,"")</x:f>
        <x:v>10</x:v>
      </x:c>
      <x:c r="K1395" s="16" t="n">
        <x:f>IF(AND(ISNUMBER(F1395),ISNUMBER(I1395)),F1395*I1395,"")</x:f>
        <x:v>30</x:v>
      </x:c>
      <x:c r="L1395" s="11" t="str">
        <x:v>Купить</x:v>
      </x:c>
      <x:c r="M1395" s="11" t="str"/>
      <x:c r="N1395" s="11" t="str">
        <x:v>Бюджетная оценка на 03.10.2026. Источник подтверждает характеристики, а не цену.</x:v>
      </x:c>
      <x:c r="O1395" s="11" t="str">
        <x:f>IF(C1395="Опционально","Вне итога",IF(AND(ISNUMBER(F1395),ISNUMBER(H1395),ISNUMBER(I1395),F1395&gt;0,H1395&gt;=0,I1395&gt;=H1395),"Цена учтена","Уточнить цену/количество"))</x:f>
        <x:v>Цена учтена</x:v>
      </x:c>
      <x:c r="P1395" s="10"/>
      <x:c r="Q1395" s="18" t="str">
        <x:v>Бюджетная оценка автора</x:v>
      </x:c>
      <x:c r="R1395" s="18" t="str"/>
    </x:row>
    <x:row r="1396" ht="44" customHeight="1">
      <x:c r="A1396" s="10" t="str">
        <x:v>B9</x:v>
      </x:c>
      <x:c r="B1396" s="10" t="str">
        <x:v>B9</x:v>
      </x:c>
      <x:c r="C1396" s="11" t="str">
        <x:v>Оборудование</x:v>
      </x:c>
      <x:c r="D1396" s="11" t="str">
        <x:v>Патч-корды обычной сети</x:v>
      </x:c>
      <x:c r="E1396" s="11" t="str">
        <x:v>Cat6A, 2 м, RJ45, заводские</x:v>
      </x:c>
      <x:c r="F1396" s="14" t="n">
        <x:v>8</x:v>
      </x:c>
      <x:c r="G1396" s="3" t="str">
        <x:v>шт</x:v>
      </x:c>
      <x:c r="H1396" s="15" t="n">
        <x:v>8</x:v>
      </x:c>
      <x:c r="I1396" s="15" t="n">
        <x:v>20</x:v>
      </x:c>
      <x:c r="J1396" s="16" t="n">
        <x:f>IF(AND(ISNUMBER(F1396),ISNUMBER(H1396)),F1396*H1396,"")</x:f>
        <x:v>64</x:v>
      </x:c>
      <x:c r="K1396" s="16" t="n">
        <x:f>IF(AND(ISNUMBER(F1396),ISNUMBER(I1396)),F1396*I1396,"")</x:f>
        <x:v>160</x:v>
      </x:c>
      <x:c r="L1396" s="11" t="str">
        <x:v>Купить</x:v>
      </x:c>
      <x:c r="M1396" s="11" t="str">
        <x:v>6 рабочих соединений и 2 запасных. Длина 2 м является исходным допущением.</x:v>
      </x:c>
      <x:c r="N1396" s="11" t="str">
        <x:v>Бюджетная оценка на 03.10.2026. Источник подтверждает характеристики, а не цену.</x:v>
      </x:c>
      <x:c r="O1396" s="11" t="str">
        <x:f>IF(C1396="Опционально","Вне итога",IF(AND(ISNUMBER(F1396),ISNUMBER(H1396),ISNUMBER(I1396),F1396&gt;0,H1396&gt;=0,I1396&gt;=H1396),"Цена учтена","Уточнить цену/количество"))</x:f>
        <x:v>Цена учтена</x:v>
      </x:c>
      <x:c r="P1396" s="10"/>
      <x:c r="Q1396" s="18" t="str">
        <x:v>Бюджетная оценка автора</x:v>
      </x:c>
      <x:c r="R1396" s="18" t="str"/>
    </x:row>
    <x:row r="1397" ht="44" customHeight="1">
      <x:c r="A1397" s="10" t="str">
        <x:v>B9</x:v>
      </x:c>
      <x:c r="B1397" s="10" t="str">
        <x:v>B9</x:v>
      </x:c>
      <x:c r="C1397" s="11" t="str">
        <x:v>Оборудование</x:v>
      </x:c>
      <x:c r="D1397" s="11" t="str">
        <x:v>USB-накопители для восстановления</x:v>
      </x:c>
      <x:c r="E1397" s="11" t="str">
        <x:v>64GB USB 3.x</x:v>
      </x:c>
      <x:c r="F1397" s="14" t="n">
        <x:v>2</x:v>
      </x:c>
      <x:c r="G1397" s="3" t="str">
        <x:v>шт</x:v>
      </x:c>
      <x:c r="H1397" s="15" t="n">
        <x:v>12</x:v>
      </x:c>
      <x:c r="I1397" s="15" t="n">
        <x:v>25</x:v>
      </x:c>
      <x:c r="J1397" s="16" t="n">
        <x:f>IF(AND(ISNUMBER(F1397),ISNUMBER(H1397)),F1397*H1397,"")</x:f>
        <x:v>24</x:v>
      </x:c>
      <x:c r="K1397" s="16" t="n">
        <x:f>IF(AND(ISNUMBER(F1397),ISNUMBER(I1397)),F1397*I1397,"")</x:f>
        <x:v>50</x:v>
      </x:c>
      <x:c r="L1397" s="11" t="str">
        <x:v>Купить</x:v>
      </x:c>
      <x:c r="M1397" s="11" t="str">
        <x:v>Установочный носитель и аварийное восстановление. Не место хранения единственной копии данных.</x:v>
      </x:c>
      <x:c r="N1397" s="11" t="str">
        <x:v>Бюджетная оценка на 03.10.2026. Источник подтверждает характеристики, а не цену.</x:v>
      </x:c>
      <x:c r="O1397" s="11" t="str">
        <x:f>IF(C1397="Опционально","Вне итога",IF(AND(ISNUMBER(F1397),ISNUMBER(H1397),ISNUMBER(I1397),F1397&gt;0,H1397&gt;=0,I1397&gt;=H1397),"Цена учтена","Уточнить цену/количество"))</x:f>
        <x:v>Цена учтена</x:v>
      </x:c>
      <x:c r="P1397" s="10"/>
      <x:c r="Q1397" s="18" t="str">
        <x:v>Бюджетная оценка автора</x:v>
      </x:c>
      <x:c r="R1397" s="18" t="str"/>
    </x:row>
    <x:row r="1398" ht="44" customHeight="1">
      <x:c r="A1398" s="10" t="str">
        <x:v>B9</x:v>
      </x:c>
      <x:c r="B1398" s="10" t="str">
        <x:v>B9</x:v>
      </x:c>
      <x:c r="C1398" s="11" t="str">
        <x:v>Помещение</x:v>
      </x:c>
      <x:c r="D1398" s="11" t="str">
        <x:v>Обследование и проект</x:v>
      </x:c>
      <x:c r="E1398" s="11" t="str">
        <x:v>Электрик, специалист по охлаждению, проверка несущей способности пола</x:v>
      </x:c>
      <x:c r="F1398" s="14" t="n">
        <x:v>1</x:v>
      </x:c>
      <x:c r="G1398" s="3" t="str">
        <x:v>усл</x:v>
      </x:c>
      <x:c r="H1398" s="15" t="n">
        <x:v>500</x:v>
      </x:c>
      <x:c r="I1398" s="15" t="n">
        <x:v>1500</x:v>
      </x:c>
      <x:c r="J1398" s="16" t="n">
        <x:f>IF(AND(ISNUMBER(F1398),ISNUMBER(H1398)),F1398*H1398,"")</x:f>
        <x:v>500</x:v>
      </x:c>
      <x:c r="K1398" s="16" t="n">
        <x:f>IF(AND(ISNUMBER(F1398),ISNUMBER(I1398)),F1398*I1398,"")</x:f>
        <x:v>1500</x:v>
      </x:c>
      <x:c r="L1398" s="11" t="str">
        <x:v>Купить</x:v>
      </x:c>
      <x:c r="M1398" s="11" t="str">
        <x:v>Уточнить вводную мощность, трассы, дверные проёмы, этаж, шум и наружный блок. До закупки кабеля и защиты.</x:v>
      </x:c>
      <x:c r="N1398" s="11" t="str">
        <x:v>Бюджетная оценка на 03.10.2026. Источник подтверждает характеристики, а не цену.</x:v>
      </x:c>
      <x:c r="O1398" s="11" t="str">
        <x:f>IF(C1398="Опционально","Вне итога",IF(AND(ISNUMBER(F1398),ISNUMBER(H1398),ISNUMBER(I1398),F1398&gt;0,H1398&gt;=0,I1398&gt;=H1398),"Цена учтена","Уточнить цену/количество"))</x:f>
        <x:v>Цена учтена</x:v>
      </x:c>
      <x:c r="P1398" s="10"/>
      <x:c r="Q1398" s="18" t="str">
        <x:v>Бюджетная оценка автора</x:v>
      </x:c>
      <x:c r="R1398" s="18" t="str"/>
    </x:row>
    <x:row r="1399" ht="44" customHeight="1">
      <x:c r="A1399" s="10" t="str">
        <x:v>B9</x:v>
      </x:c>
      <x:c r="B1399" s="10" t="str">
        <x:v>B9</x:v>
      </x:c>
      <x:c r="C1399" s="11" t="str">
        <x:v>Помещение</x:v>
      </x:c>
      <x:c r="D1399" s="11" t="str">
        <x:v>Подготовка поверхностей</x:v>
      </x:c>
      <x:c r="E1399" s="11" t="str">
        <x:v>Обеспыливание, герметизация щелей, ремонт покрытия существующей комнаты</x:v>
      </x:c>
      <x:c r="F1399" s="14" t="n">
        <x:v>12</x:v>
      </x:c>
      <x:c r="G1399" s="3" t="str">
        <x:v>м²</x:v>
      </x:c>
      <x:c r="H1399" s="15" t="n">
        <x:v>30</x:v>
      </x:c>
      <x:c r="I1399" s="15" t="n">
        <x:v>80</x:v>
      </x:c>
      <x:c r="J1399" s="16" t="n">
        <x:f>IF(AND(ISNUMBER(F1399),ISNUMBER(H1399)),F1399*H1399,"")</x:f>
        <x:v>360</x:v>
      </x:c>
      <x:c r="K1399" s="16" t="n">
        <x:f>IF(AND(ISNUMBER(F1399),ISNUMBER(I1399)),F1399*I1399,"")</x:f>
        <x:v>960</x:v>
      </x:c>
      <x:c r="L1399" s="11" t="str">
        <x:v>Купить</x:v>
      </x:c>
      <x:c r="M1399" s="11" t="str">
        <x:v>Исходно помещение с готовыми стенами и крышей. Строительство здания не рассчитано.</x:v>
      </x:c>
      <x:c r="N1399" s="11" t="str">
        <x:v>Бюджетная оценка на 03.10.2026. Источник подтверждает характеристики, а не цену.</x:v>
      </x:c>
      <x:c r="O1399" s="11" t="str">
        <x:f>IF(C1399="Опционально","Вне итога",IF(AND(ISNUMBER(F1399),ISNUMBER(H1399),ISNUMBER(I1399),F1399&gt;0,H1399&gt;=0,I1399&gt;=H1399),"Цена учтена","Уточнить цену/количество"))</x:f>
        <x:v>Цена учтена</x:v>
      </x:c>
      <x:c r="P1399" s="10"/>
      <x:c r="Q1399" s="18" t="str">
        <x:v>Бюджетная оценка автора</x:v>
      </x:c>
      <x:c r="R1399" s="18" t="str"/>
    </x:row>
    <x:row r="1400" ht="44" customHeight="1">
      <x:c r="A1400" s="10" t="str">
        <x:v>B9</x:v>
      </x:c>
      <x:c r="B1400" s="10" t="str">
        <x:v>B9</x:v>
      </x:c>
      <x:c r="C1400" s="11" t="str">
        <x:v>Помещение</x:v>
      </x:c>
      <x:c r="D1400" s="11" t="str">
        <x:v>Усиление пола и перемещение тяжёлого оборудования</x:v>
      </x:c>
      <x:c r="E1400" s="11" t="str">
        <x:v>Работы по результатам обследования, бюджетный резерв</x:v>
      </x:c>
      <x:c r="F1400" s="14" t="n">
        <x:v>1</x:v>
      </x:c>
      <x:c r="G1400" s="3" t="str">
        <x:v>резерв</x:v>
      </x:c>
      <x:c r="H1400" s="15" t="n">
        <x:v>0</x:v>
      </x:c>
      <x:c r="I1400" s="15" t="n">
        <x:v>2000</x:v>
      </x:c>
      <x:c r="J1400" s="16" t="n">
        <x:f>IF(AND(ISNUMBER(F1400),ISNUMBER(H1400)),F1400*H1400,"")</x:f>
        <x:v>0</x:v>
      </x:c>
      <x:c r="K1400" s="16" t="n">
        <x:f>IF(AND(ISNUMBER(F1400),ISNUMBER(I1400)),F1400*I1400,"")</x:f>
        <x:v>2000</x:v>
      </x:c>
      <x:c r="L1400" s="11" t="str">
        <x:v>Резерв</x:v>
      </x:c>
      <x:c r="M1400" s="11" t="str">
        <x:v>Может не понадобиться. Для тяжёлых стоек нагрузку подтверждает инженер, цену даёт подрядчик.</x:v>
      </x:c>
      <x:c r="N1400" s="11" t="str">
        <x:v>Бюджетная оценка на 03.10.2026. Источник подтверждает характеристики, а не цену.</x:v>
      </x:c>
      <x:c r="O1400" s="11" t="str">
        <x:f>IF(C1400="Опционально","Вне итога",IF(AND(ISNUMBER(F1400),ISNUMBER(H1400),ISNUMBER(I1400),F1400&gt;0,H1400&gt;=0,I1400&gt;=H1400),"Цена учтена","Уточнить цену/количество"))</x:f>
        <x:v>Цена учтена</x:v>
      </x:c>
      <x:c r="P1400" s="10"/>
      <x:c r="Q1400" s="18" t="str">
        <x:v>Бюджетная оценка автора</x:v>
      </x:c>
      <x:c r="R1400" s="18" t="str"/>
    </x:row>
    <x:row r="1401" ht="44" customHeight="1">
      <x:c r="A1401" s="10" t="str">
        <x:v>B9</x:v>
      </x:c>
      <x:c r="B1401" s="10" t="str">
        <x:v>B9</x:v>
      </x:c>
      <x:c r="C1401" s="11" t="str">
        <x:v>Помещение</x:v>
      </x:c>
      <x:c r="D1401" s="11" t="str">
        <x:v>Серверная стойка</x:v>
      </x:c>
      <x:c r="E1401" s="11" t="str">
        <x:v>42U, ширина 800 мм, глубина 1200–1400 мм, нагрузка ≥1500 кг</x:v>
      </x:c>
      <x:c r="F1401" s="14" t="n">
        <x:v>1</x:v>
      </x:c>
      <x:c r="G1401" s="3" t="str">
        <x:v>шт</x:v>
      </x:c>
      <x:c r="H1401" s="15" t="n">
        <x:v>1500</x:v>
      </x:c>
      <x:c r="I1401" s="15" t="n">
        <x:v>3500</x:v>
      </x:c>
      <x:c r="J1401" s="16" t="n">
        <x:f>IF(AND(ISNUMBER(F1401),ISNUMBER(H1401)),F1401*H1401,"")</x:f>
        <x:v>1500</x:v>
      </x:c>
      <x:c r="K1401" s="16" t="n">
        <x:f>IF(AND(ISNUMBER(F1401),ISNUMBER(I1401)),F1401*I1401,"")</x:f>
        <x:v>3500</x:v>
      </x:c>
      <x:c r="L1401" s="11" t="str">
        <x:v>Купить</x:v>
      </x:c>
      <x:c r="M1401" s="11" t="str">
        <x:v>Проверить длину рельсов, пространство сзади и массу заполненной стойки.</x:v>
      </x:c>
      <x:c r="N1401" s="11" t="str">
        <x:v>Бюджетная оценка на 03.10.2026. Источник подтверждает характеристики, а не цену.</x:v>
      </x:c>
      <x:c r="O1401" s="11" t="str">
        <x:f>IF(C1401="Опционально","Вне итога",IF(AND(ISNUMBER(F1401),ISNUMBER(H1401),ISNUMBER(I1401),F1401&gt;0,H1401&gt;=0,I1401&gt;=H1401),"Цена учтена","Уточнить цену/количество"))</x:f>
        <x:v>Цена учтена</x:v>
      </x:c>
      <x:c r="P1401" s="10"/>
      <x:c r="Q1401" s="18" t="str">
        <x:v>Бюджетная оценка автора</x:v>
      </x:c>
      <x:c r="R1401" s="18" t="str"/>
    </x:row>
    <x:row r="1402" ht="44" customHeight="1">
      <x:c r="A1402" s="10" t="str">
        <x:v>B9</x:v>
      </x:c>
      <x:c r="B1402" s="10" t="str">
        <x:v>B9</x:v>
      </x:c>
      <x:c r="C1402" s="11" t="str">
        <x:v>Помещение</x:v>
      </x:c>
      <x:c r="D1402" s="11" t="str">
        <x:v>Полка для NAS и сетевого оборудования</x:v>
      </x:c>
      <x:c r="E1402" s="11" t="str">
        <x:v>19 дюймов, усиленная</x:v>
      </x:c>
      <x:c r="F1402" s="14" t="n">
        <x:v>2</x:v>
      </x:c>
      <x:c r="G1402" s="3" t="str">
        <x:v>шт</x:v>
      </x:c>
      <x:c r="H1402" s="15" t="n">
        <x:v>70</x:v>
      </x:c>
      <x:c r="I1402" s="15" t="n">
        <x:v>160</x:v>
      </x:c>
      <x:c r="J1402" s="16" t="n">
        <x:f>IF(AND(ISNUMBER(F1402),ISNUMBER(H1402)),F1402*H1402,"")</x:f>
        <x:v>140</x:v>
      </x:c>
      <x:c r="K1402" s="16" t="n">
        <x:f>IF(AND(ISNUMBER(F1402),ISNUMBER(I1402)),F1402*I1402,"")</x:f>
        <x:v>320</x:v>
      </x:c>
      <x:c r="L1402" s="11" t="str">
        <x:v>Купить</x:v>
      </x:c>
      <x:c r="M1402" s="11" t="str"/>
      <x:c r="N1402" s="11" t="str">
        <x:v>Бюджетная оценка на 03.10.2026. Источник подтверждает характеристики, а не цену.</x:v>
      </x:c>
      <x:c r="O1402" s="11" t="str">
        <x:f>IF(C1402="Опционально","Вне итога",IF(AND(ISNUMBER(F1402),ISNUMBER(H1402),ISNUMBER(I1402),F1402&gt;0,H1402&gt;=0,I1402&gt;=H1402),"Цена учтена","Уточнить цену/количество"))</x:f>
        <x:v>Цена учтена</x:v>
      </x:c>
      <x:c r="P1402" s="10"/>
      <x:c r="Q1402" s="18" t="str">
        <x:v>Бюджетная оценка автора</x:v>
      </x:c>
      <x:c r="R1402" s="18" t="str"/>
    </x:row>
    <x:row r="1403" ht="44" customHeight="1">
      <x:c r="A1403" s="10" t="str">
        <x:v>B9</x:v>
      </x:c>
      <x:c r="B1403" s="10" t="str">
        <x:v>B9</x:v>
      </x:c>
      <x:c r="C1403" s="11" t="str">
        <x:v>Помещение</x:v>
      </x:c>
      <x:c r="D1403" s="11" t="str">
        <x:v>Закрытие пустых мест и организация кабелей</x:v>
      </x:c>
      <x:c r="E1403" s="11" t="str">
        <x:v>Заглушки U, вертикальный и горизонтальный органайзеры, крепёж M6</x:v>
      </x:c>
      <x:c r="F1403" s="14" t="n">
        <x:v>1</x:v>
      </x:c>
      <x:c r="G1403" s="3" t="str">
        <x:v>к-т</x:v>
      </x:c>
      <x:c r="H1403" s="15" t="n">
        <x:v>160</x:v>
      </x:c>
      <x:c r="I1403" s="15" t="n">
        <x:v>400</x:v>
      </x:c>
      <x:c r="J1403" s="16" t="n">
        <x:f>IF(AND(ISNUMBER(F1403),ISNUMBER(H1403)),F1403*H1403,"")</x:f>
        <x:v>160</x:v>
      </x:c>
      <x:c r="K1403" s="16" t="n">
        <x:f>IF(AND(ISNUMBER(F1403),ISNUMBER(I1403)),F1403*I1403,"")</x:f>
        <x:v>400</x:v>
      </x:c>
      <x:c r="L1403" s="11" t="str">
        <x:v>Купить</x:v>
      </x:c>
      <x:c r="M1403" s="11" t="str">
        <x:v>Предотвращение возврата горячего воздуха и удобное обслуживание. Рельсы серверов считаются в серверном комплекте.</x:v>
      </x:c>
      <x:c r="N1403" s="11" t="str">
        <x:v>Бюджетная оценка на 03.10.2026. Источник подтверждает характеристики, а не цену.</x:v>
      </x:c>
      <x:c r="O1403" s="11" t="str">
        <x:f>IF(C1403="Опционально","Вне итога",IF(AND(ISNUMBER(F1403),ISNUMBER(H1403),ISNUMBER(I1403),F1403&gt;0,H1403&gt;=0,I1403&gt;=H1403),"Цена учтена","Уточнить цену/количество"))</x:f>
        <x:v>Цена учтена</x:v>
      </x:c>
      <x:c r="P1403" s="10"/>
      <x:c r="Q1403" s="18" t="str">
        <x:v>Бюджетная оценка автора</x:v>
      </x:c>
      <x:c r="R1403" s="18" t="str"/>
    </x:row>
    <x:row r="1404" ht="44" customHeight="1">
      <x:c r="A1404" s="10" t="str">
        <x:v>B9</x:v>
      </x:c>
      <x:c r="B1404" s="10" t="str">
        <x:v>B9</x:v>
      </x:c>
      <x:c r="C1404" s="11" t="str">
        <x:v>Помещение</x:v>
      </x:c>
      <x:c r="D1404" s="11" t="str">
        <x:v>Заземление стоек</x:v>
      </x:c>
      <x:c r="E1404" s="11" t="str">
        <x:v>Шина, перемычки, наконечники</x:v>
      </x:c>
      <x:c r="F1404" s="14" t="n">
        <x:v>1</x:v>
      </x:c>
      <x:c r="G1404" s="3" t="str">
        <x:v>к-т</x:v>
      </x:c>
      <x:c r="H1404" s="15" t="n">
        <x:v>80</x:v>
      </x:c>
      <x:c r="I1404" s="15" t="n">
        <x:v>220</x:v>
      </x:c>
      <x:c r="J1404" s="16" t="n">
        <x:f>IF(AND(ISNUMBER(F1404),ISNUMBER(H1404)),F1404*H1404,"")</x:f>
        <x:v>80</x:v>
      </x:c>
      <x:c r="K1404" s="16" t="n">
        <x:f>IF(AND(ISNUMBER(F1404),ISNUMBER(I1404)),F1404*I1404,"")</x:f>
        <x:v>220</x:v>
      </x:c>
      <x:c r="L1404" s="11" t="str">
        <x:v>Купить</x:v>
      </x:c>
      <x:c r="M1404" s="11" t="str"/>
      <x:c r="N1404" s="11" t="str">
        <x:v>Бюджетная оценка на 03.10.2026. Источник подтверждает характеристики, а не цену.</x:v>
      </x:c>
      <x:c r="O1404" s="11" t="str">
        <x:f>IF(C1404="Опционально","Вне итога",IF(AND(ISNUMBER(F1404),ISNUMBER(H1404),ISNUMBER(I1404),F1404&gt;0,H1404&gt;=0,I1404&gt;=H1404),"Цена учтена","Уточнить цену/количество"))</x:f>
        <x:v>Цена учтена</x:v>
      </x:c>
      <x:c r="P1404" s="10"/>
      <x:c r="Q1404" s="18" t="str">
        <x:v>Бюджетная оценка автора</x:v>
      </x:c>
      <x:c r="R1404" s="18" t="str"/>
    </x:row>
    <x:row r="1405" ht="61" customHeight="1">
      <x:c r="A1405" s="10" t="str">
        <x:v>B9</x:v>
      </x:c>
      <x:c r="B1405" s="10" t="str">
        <x:v>B9</x:v>
      </x:c>
      <x:c r="C1405" s="11" t="str">
        <x:v>Помещение</x:v>
      </x:c>
      <x:c r="D1405" s="11" t="str">
        <x:v>Источник бесперебойного питания</x:v>
      </x:c>
      <x:c r="E1405" s="11" t="str">
        <x:v>Онлайн ИБП 5kVA. Активная мощность ≥2.75kW</x:v>
      </x:c>
      <x:c r="F1405" s="14" t="n">
        <x:v>1</x:v>
      </x:c>
      <x:c r="G1405" s="3" t="str">
        <x:v>шт</x:v>
      </x:c>
      <x:c r="H1405" s="15" t="n">
        <x:v>2800</x:v>
      </x:c>
      <x:c r="I1405" s="15" t="n">
        <x:v>6000</x:v>
      </x:c>
      <x:c r="J1405" s="16" t="n">
        <x:f>IF(AND(ISNUMBER(F1405),ISNUMBER(H1405)),F1405*H1405,"")</x:f>
        <x:v>2800</x:v>
      </x:c>
      <x:c r="K1405" s="16" t="n">
        <x:f>IF(AND(ISNUMBER(F1405),ISNUMBER(I1405)),F1405*I1405,"")</x:f>
        <x:v>6000</x:v>
      </x:c>
      <x:c r="L1405" s="11" t="str">
        <x:v>Купить</x:v>
      </x:c>
      <x:c r="M1405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1405" s="11" t="str">
        <x:v>Бюджетная оценка на 03.10.2026. Источник подтверждает характеристики, а не цену.</x:v>
      </x:c>
      <x:c r="O1405" s="11" t="str">
        <x:f>IF(C1405="Опционально","Вне итога",IF(AND(ISNUMBER(F1405),ISNUMBER(H1405),ISNUMBER(I1405),F1405&gt;0,H1405&gt;=0,I1405&gt;=H1405),"Цена учтена","Уточнить цену/количество"))</x:f>
        <x:v>Цена учтена</x:v>
      </x:c>
      <x:c r="P1405" s="10"/>
      <x:c r="Q1405" s="18" t="str">
        <x:v>Бюджетная оценка автора</x:v>
      </x:c>
      <x:c r="R1405" s="18" t="str"/>
    </x:row>
    <x:row r="1406" ht="61" customHeight="1">
      <x:c r="A1406" s="10" t="str">
        <x:v>B9</x:v>
      </x:c>
      <x:c r="B1406" s="10" t="str">
        <x:v>B9</x:v>
      </x:c>
      <x:c r="C1406" s="11" t="str">
        <x:v>Помещение</x:v>
      </x:c>
      <x:c r="D1406" s="11" t="str">
        <x:v>Батареи и шкаф батарей</x:v>
      </x:c>
      <x:c r="E1406" s="11" t="str">
        <x:v>Внешний комплект, 5–10 минут при нагрузке 2.2kW</x:v>
      </x:c>
      <x:c r="F1406" s="14" t="n">
        <x:v>1</x:v>
      </x:c>
      <x:c r="G1406" s="3" t="str">
        <x:v>к-т</x:v>
      </x:c>
      <x:c r="H1406" s="15" t="n">
        <x:v>770.0000000000001</x:v>
      </x:c>
      <x:c r="I1406" s="15" t="n">
        <x:v>1870.0000000000002</x:v>
      </x:c>
      <x:c r="J1406" s="16" t="n">
        <x:f>IF(AND(ISNUMBER(F1406),ISNUMBER(H1406)),F1406*H1406,"")</x:f>
        <x:v>770.0000000000001</x:v>
      </x:c>
      <x:c r="K1406" s="16" t="n">
        <x:f>IF(AND(ISNUMBER(F1406),ISNUMBER(I1406)),F1406*I1406,"")</x:f>
        <x:v>1870.0000000000002</x:v>
      </x:c>
      <x:c r="L1406" s="11" t="str">
        <x:v>Купить</x:v>
      </x:c>
      <x:c r="M1406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1406" s="11" t="str">
        <x:v>Бюджетная оценка на 03.10.2026. Источник подтверждает характеристики, а не цену.</x:v>
      </x:c>
      <x:c r="O1406" s="11" t="str">
        <x:f>IF(C1406="Опционально","Вне итога",IF(AND(ISNUMBER(F1406),ISNUMBER(H1406),ISNUMBER(I1406),F1406&gt;0,H1406&gt;=0,I1406&gt;=H1406),"Цена учтена","Уточнить цену/количество"))</x:f>
        <x:v>Цена учтена</x:v>
      </x:c>
      <x:c r="P1406" s="10"/>
      <x:c r="Q1406" s="18" t="str">
        <x:v>Бюджетная оценка автора</x:v>
      </x:c>
      <x:c r="R1406" s="18" t="str"/>
    </x:row>
    <x:row r="1407" ht="44" customHeight="1">
      <x:c r="A1407" s="10" t="str">
        <x:v>B9</x:v>
      </x:c>
      <x:c r="B1407" s="10" t="str">
        <x:v>B9</x:v>
      </x:c>
      <x:c r="C1407" s="11" t="str">
        <x:v>Помещение</x:v>
      </x:c>
      <x:c r="D1407" s="11" t="str">
        <x:v>Сервисный обход ИБП</x:v>
      </x:c>
      <x:c r="E1407" s="11" t="str">
        <x:v>Внешний maintenance bypass и кабели подключения</x:v>
      </x:c>
      <x:c r="F1407" s="14" t="n">
        <x:v>1</x:v>
      </x:c>
      <x:c r="G1407" s="3" t="str">
        <x:v>к-т</x:v>
      </x:c>
      <x:c r="H1407" s="15" t="n">
        <x:v>200</x:v>
      </x:c>
      <x:c r="I1407" s="15" t="n">
        <x:v>600</x:v>
      </x:c>
      <x:c r="J1407" s="16" t="n">
        <x:f>IF(AND(ISNUMBER(F1407),ISNUMBER(H1407)),F1407*H1407,"")</x:f>
        <x:v>200</x:v>
      </x:c>
      <x:c r="K1407" s="16" t="n">
        <x:f>IF(AND(ISNUMBER(F1407),ISNUMBER(I1407)),F1407*I1407,"")</x:f>
        <x:v>600</x:v>
      </x:c>
      <x:c r="L1407" s="11" t="str">
        <x:v>Купить</x:v>
      </x:c>
      <x:c r="M1407" s="11" t="str">
        <x:v>Позволяет обслуживать ИБП. Тип подключения согласует электрик.</x:v>
      </x:c>
      <x:c r="N1407" s="11" t="str">
        <x:v>Бюджетная оценка на 03.10.2026. Источник подтверждает характеристики, а не цену.</x:v>
      </x:c>
      <x:c r="O1407" s="11" t="str">
        <x:f>IF(C1407="Опционально","Вне итога",IF(AND(ISNUMBER(F1407),ISNUMBER(H1407),ISNUMBER(I1407),F1407&gt;0,H1407&gt;=0,I1407&gt;=H1407),"Цена учтена","Уточнить цену/количество"))</x:f>
        <x:v>Цена учтена</x:v>
      </x:c>
      <x:c r="P1407" s="10"/>
      <x:c r="Q1407" s="18" t="str">
        <x:v>Бюджетная оценка автора</x:v>
      </x:c>
      <x:c r="R1407" s="18" t="str"/>
    </x:row>
    <x:row r="1408" ht="44" customHeight="1">
      <x:c r="A1408" s="10" t="str">
        <x:v>B9</x:v>
      </x:c>
      <x:c r="B1408" s="10" t="str">
        <x:v>B9</x:v>
      </x:c>
      <x:c r="C1408" s="11" t="str">
        <x:v>Помещение</x:v>
      </x:c>
      <x:c r="D1408" s="11" t="str">
        <x:v>Распределители питания в стойках</x:v>
      </x:c>
      <x:c r="E1408" s="11" t="str">
        <x:v>2 PDU на стойку. Для &gt;8kW: 3-фазные 400V 32/63A, выходы C19 по OEM</x:v>
      </x:c>
      <x:c r="F1408" s="14" t="n">
        <x:v>2</x:v>
      </x:c>
      <x:c r="G1408" s="3" t="str">
        <x:v>шт</x:v>
      </x:c>
      <x:c r="H1408" s="15" t="n">
        <x:v>350</x:v>
      </x:c>
      <x:c r="I1408" s="15" t="n">
        <x:v>1500</x:v>
      </x:c>
      <x:c r="J1408" s="16" t="n">
        <x:f>IF(AND(ISNUMBER(F1408),ISNUMBER(H1408)),F1408*H1408,"")</x:f>
        <x:v>700</x:v>
      </x:c>
      <x:c r="K1408" s="16" t="n">
        <x:f>IF(AND(ISNUMBER(F1408),ISNUMBER(I1408)),F1408*I1408,"")</x:f>
        <x:v>3000</x:v>
      </x:c>
      <x:c r="L1408" s="11" t="str">
        <x:v>Купить</x:v>
      </x:c>
      <x:c r="M1408" s="11" t="str">
        <x:v>Число и номинал розеток уточнить по комплекту шнуров. Два PDU от одного ИБП не образуют независимые электровводы.</x:v>
      </x:c>
      <x:c r="N1408" s="11" t="str">
        <x:v>Бюджетная оценка на 03.10.2026. Источник подтверждает характеристики, а не цену.</x:v>
      </x:c>
      <x:c r="O1408" s="11" t="str">
        <x:f>IF(C1408="Опционально","Вне итога",IF(AND(ISNUMBER(F1408),ISNUMBER(H1408),ISNUMBER(I1408),F1408&gt;0,H1408&gt;=0,I1408&gt;=H1408),"Цена учтена","Уточнить цену/количество"))</x:f>
        <x:v>Цена учтена</x:v>
      </x:c>
      <x:c r="P1408" s="10"/>
      <x:c r="Q1408" s="18" t="str">
        <x:v>Бюджетная оценка автора</x:v>
      </x:c>
      <x:c r="R1408" s="18" t="str"/>
    </x:row>
    <x:row r="1409" ht="44" customHeight="1">
      <x:c r="A1409" s="10" t="str">
        <x:v>B9</x:v>
      </x:c>
      <x:c r="B1409" s="10" t="str">
        <x:v>B9</x:v>
      </x:c>
      <x:c r="C1409" s="11" t="str">
        <x:v>Помещение</x:v>
      </x:c>
      <x:c r="D1409" s="11" t="str">
        <x:v>Электрощит помещения</x:v>
      </x:c>
      <x:c r="E1409" s="11" t="str">
        <x:v>Вводной выключатель, отдельные линии IT и охлаждения, УЗИП, учёт, защитные устройства</x:v>
      </x:c>
      <x:c r="F1409" s="14" t="n">
        <x:v>1</x:v>
      </x:c>
      <x:c r="G1409" s="3" t="str">
        <x:v>к-т</x:v>
      </x:c>
      <x:c r="H1409" s="15" t="n">
        <x:v>500</x:v>
      </x:c>
      <x:c r="I1409" s="15" t="n">
        <x:v>1500</x:v>
      </x:c>
      <x:c r="J1409" s="16" t="n">
        <x:f>IF(AND(ISNUMBER(F1409),ISNUMBER(H1409)),F1409*H1409,"")</x:f>
        <x:v>500</x:v>
      </x:c>
      <x:c r="K1409" s="16" t="n">
        <x:f>IF(AND(ISNUMBER(F1409),ISNUMBER(I1409)),F1409*I1409,"")</x:f>
        <x:v>1500</x:v>
      </x:c>
      <x:c r="L1409" s="11" t="str">
        <x:v>Купить</x:v>
      </x:c>
      <x:c r="M1409" s="11" t="str">
        <x:v>Номиналы, селективность, УЗО и сечения определяются проектом. В цену включена комплектация щита.</x:v>
      </x:c>
      <x:c r="N1409" s="11" t="str">
        <x:v>Бюджетная оценка на 03.10.2026. Источник подтверждает характеристики, а не цену.</x:v>
      </x:c>
      <x:c r="O1409" s="11" t="str">
        <x:f>IF(C1409="Опционально","Вне итога",IF(AND(ISNUMBER(F1409),ISNUMBER(H1409),ISNUMBER(I1409),F1409&gt;0,H1409&gt;=0,I1409&gt;=H1409),"Цена учтена","Уточнить цену/количество"))</x:f>
        <x:v>Цена учтена</x:v>
      </x:c>
      <x:c r="P1409" s="10"/>
      <x:c r="Q1409" s="18" t="str">
        <x:v>Бюджетная оценка автора</x:v>
      </x:c>
      <x:c r="R1409" s="18" t="str"/>
    </x:row>
    <x:row r="1410" ht="44" customHeight="1">
      <x:c r="A1410" s="10" t="str">
        <x:v>B9</x:v>
      </x:c>
      <x:c r="B1410" s="10" t="str">
        <x:v>B9</x:v>
      </x:c>
      <x:c r="C1410" s="11" t="str">
        <x:v>Помещение</x:v>
      </x:c>
      <x:c r="D1410" s="11" t="str">
        <x:v>Силовой кабель и прокладка до комнаты</x:v>
      </x:c>
      <x:c r="E1410" s="11" t="str">
        <x:v>Кабель, лоток, вводы и крепления. Сечение по расчёту</x:v>
      </x:c>
      <x:c r="F1410" s="14" t="n">
        <x:v>30</x:v>
      </x:c>
      <x:c r="G1410" s="3" t="str">
        <x:v>м</x:v>
      </x:c>
      <x:c r="H1410" s="15" t="n">
        <x:v>15</x:v>
      </x:c>
      <x:c r="I1410" s="15" t="n">
        <x:v>35</x:v>
      </x:c>
      <x:c r="J1410" s="16" t="n">
        <x:f>IF(AND(ISNUMBER(F1410),ISNUMBER(H1410)),F1410*H1410,"")</x:f>
        <x:v>450</x:v>
      </x:c>
      <x:c r="K1410" s="16" t="n">
        <x:f>IF(AND(ISNUMBER(F1410),ISNUMBER(I1410)),F1410*I1410,"")</x:f>
        <x:v>1050</x:v>
      </x:c>
      <x:c r="L1410" s="11" t="str">
        <x:v>Купить</x:v>
      </x:c>
      <x:c r="M1410" s="11" t="str">
        <x:v>Исходная трасса 30 м. Меняется после обмера. Не является готовым выбором сечения кабеля.</x:v>
      </x:c>
      <x:c r="N1410" s="11" t="str">
        <x:v>Бюджетная оценка на 03.10.2026. Источник подтверждает характеристики, а не цену.</x:v>
      </x:c>
      <x:c r="O1410" s="11" t="str">
        <x:f>IF(C1410="Опционально","Вне итога",IF(AND(ISNUMBER(F1410),ISNUMBER(H1410),ISNUMBER(I1410),F1410&gt;0,H1410&gt;=0,I1410&gt;=H1410),"Цена учтена","Уточнить цену/количество"))</x:f>
        <x:v>Цена учтена</x:v>
      </x:c>
      <x:c r="P1410" s="10"/>
      <x:c r="Q1410" s="18" t="str">
        <x:v>Бюджетная оценка автора</x:v>
      </x:c>
      <x:c r="R1410" s="18" t="str"/>
    </x:row>
    <x:row r="1411" ht="44" customHeight="1">
      <x:c r="A1411" s="10" t="str">
        <x:v>B9</x:v>
      </x:c>
      <x:c r="B1411" s="10" t="str">
        <x:v>B9</x:v>
      </x:c>
      <x:c r="C1411" s="11" t="str">
        <x:v>Помещение</x:v>
      </x:c>
      <x:c r="D1411" s="11" t="str">
        <x:v>Внутренние силовые линии</x:v>
      </x:c>
      <x:c r="E1411" s="11" t="str">
        <x:v>Кабели от щита до ИБП/PDU и оборудования охлаждения</x:v>
      </x:c>
      <x:c r="F1411" s="14" t="n">
        <x:v>15</x:v>
      </x:c>
      <x:c r="G1411" s="3" t="str">
        <x:v>м</x:v>
      </x:c>
      <x:c r="H1411" s="15" t="n">
        <x:v>12</x:v>
      </x:c>
      <x:c r="I1411" s="15" t="n">
        <x:v>30</x:v>
      </x:c>
      <x:c r="J1411" s="16" t="n">
        <x:f>IF(AND(ISNUMBER(F1411),ISNUMBER(H1411)),F1411*H1411,"")</x:f>
        <x:v>180</x:v>
      </x:c>
      <x:c r="K1411" s="16" t="n">
        <x:f>IF(AND(ISNUMBER(F1411),ISNUMBER(I1411)),F1411*I1411,"")</x:f>
        <x:v>450</x:v>
      </x:c>
      <x:c r="L1411" s="11" t="str">
        <x:v>Купить</x:v>
      </x:c>
      <x:c r="M1411" s="11" t="str">
        <x:v>Исходные длины. Наконечники, разъёмы и крепёж учтены в строке расходников.</x:v>
      </x:c>
      <x:c r="N1411" s="11" t="str">
        <x:v>Бюджетная оценка на 03.10.2026. Источник подтверждает характеристики, а не цену.</x:v>
      </x:c>
      <x:c r="O1411" s="11" t="str">
        <x:f>IF(C1411="Опционально","Вне итога",IF(AND(ISNUMBER(F1411),ISNUMBER(H1411),ISNUMBER(I1411),F1411&gt;0,H1411&gt;=0,I1411&gt;=H1411),"Цена учтена","Уточнить цену/количество"))</x:f>
        <x:v>Цена учтена</x:v>
      </x:c>
      <x:c r="P1411" s="10"/>
      <x:c r="Q1411" s="18" t="str">
        <x:v>Бюджетная оценка автора</x:v>
      </x:c>
      <x:c r="R1411" s="18" t="str"/>
    </x:row>
    <x:row r="1412" ht="61" customHeight="1">
      <x:c r="A1412" s="10" t="str">
        <x:v>B9</x:v>
      </x:c>
      <x:c r="B1412" s="10" t="str">
        <x:v>B9</x:v>
      </x:c>
      <x:c r="C1412" s="11" t="str">
        <x:v>Помещение</x:v>
      </x:c>
      <x:c r="D1412" s="11" t="str">
        <x:v>Резерв на увеличение доступной мощности</x:v>
      </x:c>
      <x:c r="E1412" s="11" t="str">
        <x:v>Техническое присоединение/изменение ввода, если существующей мощности не хватает</x:v>
      </x:c>
      <x:c r="F1412" s="14" t="n">
        <x:v>1</x:v>
      </x:c>
      <x:c r="G1412" s="3" t="str">
        <x:v>резерв</x:v>
      </x:c>
      <x:c r="H1412" s="15" t="n">
        <x:v>0</x:v>
      </x:c>
      <x:c r="I1412" s="15" t="n">
        <x:v>5000</x:v>
      </x:c>
      <x:c r="J1412" s="16" t="n">
        <x:f>IF(AND(ISNUMBER(F1412),ISNUMBER(H1412)),F1412*H1412,"")</x:f>
        <x:v>0</x:v>
      </x:c>
      <x:c r="K1412" s="16" t="n">
        <x:f>IF(AND(ISNUMBER(F1412),ISNUMBER(I1412)),F1412*I1412,"")</x:f>
        <x:v>5000</x:v>
      </x:c>
      <x:c r="L1412" s="11" t="str">
        <x:v>Резерв</x:v>
      </x:c>
      <x:c r="M1412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1412" s="11" t="str">
        <x:v>Бюджетная оценка на 03.10.2026. Источник подтверждает характеристики, а не цену.</x:v>
      </x:c>
      <x:c r="O1412" s="11" t="str">
        <x:f>IF(C1412="Опционально","Вне итога",IF(AND(ISNUMBER(F1412),ISNUMBER(H1412),ISNUMBER(I1412),F1412&gt;0,H1412&gt;=0,I1412&gt;=H1412),"Цена учтена","Уточнить цену/количество"))</x:f>
        <x:v>Цена учтена</x:v>
      </x:c>
      <x:c r="P1412" s="10"/>
      <x:c r="Q1412" s="18" t="str">
        <x:v>Бюджетная оценка автора</x:v>
      </x:c>
      <x:c r="R1412" s="18" t="str"/>
    </x:row>
    <x:row r="1413" ht="61" customHeight="1">
      <x:c r="A1413" s="10" t="str">
        <x:v>B9</x:v>
      </x:c>
      <x:c r="B1413" s="10" t="str">
        <x:v>B9</x:v>
      </x:c>
      <x:c r="C1413" s="11" t="str">
        <x:v>Помещение</x:v>
      </x:c>
      <x:c r="D1413" s="11" t="str">
        <x:v>Постоянное охлаждение комнаты</x:v>
      </x:c>
      <x:c r="E1413" s="11" t="str">
        <x:v>1 установка(и), суммарно ≥3kW холода. Работа 24/7</x:v>
      </x:c>
      <x:c r="F1413" s="14" t="n">
        <x:v>1</x:v>
      </x:c>
      <x:c r="G1413" s="3" t="str">
        <x:v>шт</x:v>
      </x:c>
      <x:c r="H1413" s="15" t="n">
        <x:v>1050</x:v>
      </x:c>
      <x:c r="I1413" s="15" t="n">
        <x:v>2550</x:v>
      </x:c>
      <x:c r="J1413" s="16" t="n">
        <x:f>IF(AND(ISNUMBER(F1413),ISNUMBER(H1413)),F1413*H1413,"")</x:f>
        <x:v>1050</x:v>
      </x:c>
      <x:c r="K1413" s="16" t="n">
        <x:f>IF(AND(ISNUMBER(F1413),ISNUMBER(I1413)),F1413*I1413,"")</x:f>
        <x:v>2550</x:v>
      </x:c>
      <x:c r="L1413" s="11" t="str">
        <x:v>Купить</x:v>
      </x:c>
      <x:c r="M1413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1413" s="11" t="str">
        <x:v>Бюджетная оценка на 03.10.2026. Источник подтверждает характеристики, а не цену.</x:v>
      </x:c>
      <x:c r="O1413" s="11" t="str">
        <x:f>IF(C1413="Опционально","Вне итога",IF(AND(ISNUMBER(F1413),ISNUMBER(H1413),ISNUMBER(I1413),F1413&gt;0,H1413&gt;=0,I1413&gt;=H1413),"Цена учтена","Уточнить цену/количество"))</x:f>
        <x:v>Цена учтена</x:v>
      </x:c>
      <x:c r="P1413" s="10"/>
      <x:c r="Q1413" s="18" t="str">
        <x:v>Бюджетная оценка автора</x:v>
      </x:c>
      <x:c r="R1413" s="18" t="str"/>
    </x:row>
    <x:row r="1414" ht="44" customHeight="1">
      <x:c r="A1414" s="10" t="str">
        <x:v>B9</x:v>
      </x:c>
      <x:c r="B1414" s="10" t="str">
        <x:v>B9</x:v>
      </x:c>
      <x:c r="C1414" s="11" t="str">
        <x:v>Помещение</x:v>
      </x:c>
      <x:c r="D1414" s="11" t="str">
        <x:v>Трассы охлаждения и дренаж</x:v>
      </x:c>
      <x:c r="E1414" s="11" t="str">
        <x:v>Подача/обратка или фреон, теплоизоляция, отвод конденсата, кронштейны</x:v>
      </x:c>
      <x:c r="F1414" s="14" t="n">
        <x:v>20</x:v>
      </x:c>
      <x:c r="G1414" s="3" t="str">
        <x:v>м</x:v>
      </x:c>
      <x:c r="H1414" s="15" t="n">
        <x:v>25</x:v>
      </x:c>
      <x:c r="I1414" s="15" t="n">
        <x:v>65</x:v>
      </x:c>
      <x:c r="J1414" s="16" t="n">
        <x:f>IF(AND(ISNUMBER(F1414),ISNUMBER(H1414)),F1414*H1414,"")</x:f>
        <x:v>500</x:v>
      </x:c>
      <x:c r="K1414" s="16" t="n">
        <x:f>IF(AND(ISNUMBER(F1414),ISNUMBER(I1414)),F1414*I1414,"")</x:f>
        <x:v>1300</x:v>
      </x:c>
      <x:c r="L1414" s="11" t="str">
        <x:v>Купить</x:v>
      </x:c>
      <x:c r="M1414" s="11" t="str">
        <x:v>20 м на установку как исходная длина. Проверить допустимую длину и перепад высот.</x:v>
      </x:c>
      <x:c r="N1414" s="11" t="str">
        <x:v>Бюджетная оценка на 03.10.2026. Источник подтверждает характеристики, а не цену.</x:v>
      </x:c>
      <x:c r="O1414" s="11" t="str">
        <x:f>IF(C1414="Опционально","Вне итога",IF(AND(ISNUMBER(F1414),ISNUMBER(H1414),ISNUMBER(I1414),F1414&gt;0,H1414&gt;=0,I1414&gt;=H1414),"Цена учтена","Уточнить цену/количество"))</x:f>
        <x:v>Цена учтена</x:v>
      </x:c>
      <x:c r="P1414" s="10"/>
      <x:c r="Q1414" s="18" t="str">
        <x:v>Бюджетная оценка автора</x:v>
      </x:c>
      <x:c r="R1414" s="18" t="str"/>
    </x:row>
    <x:row r="1415" ht="44" customHeight="1">
      <x:c r="A1415" s="10" t="str">
        <x:v>B9</x:v>
      </x:c>
      <x:c r="B1415" s="10" t="str">
        <x:v>B9</x:v>
      </x:c>
      <x:c r="C1415" s="11" t="str">
        <x:v>Помещение</x:v>
      </x:c>
      <x:c r="D1415" s="11" t="str">
        <x:v>Монтаж и настройка охлаждения</x:v>
      </x:c>
      <x:c r="E1415" s="11" t="str">
        <x:v>Установка наружных блоков, вакуумирование/заправка, настройка 24/7</x:v>
      </x:c>
      <x:c r="F1415" s="14" t="n">
        <x:v>1</x:v>
      </x:c>
      <x:c r="G1415" s="3" t="str">
        <x:v>усл</x:v>
      </x:c>
      <x:c r="H1415" s="15" t="n">
        <x:v>600</x:v>
      </x:c>
      <x:c r="I1415" s="15" t="n">
        <x:v>1800</x:v>
      </x:c>
      <x:c r="J1415" s="16" t="n">
        <x:f>IF(AND(ISNUMBER(F1415),ISNUMBER(H1415)),F1415*H1415,"")</x:f>
        <x:v>600</x:v>
      </x:c>
      <x:c r="K1415" s="16" t="n">
        <x:f>IF(AND(ISNUMBER(F1415),ISNUMBER(I1415)),F1415*I1415,"")</x:f>
        <x:v>1800</x:v>
      </x:c>
      <x:c r="L1415" s="11" t="str">
        <x:v>Купить</x:v>
      </x:c>
      <x:c r="M1415" s="11" t="str"/>
      <x:c r="N1415" s="11" t="str">
        <x:v>Бюджетная оценка на 03.10.2026. Источник подтверждает характеристики, а не цену.</x:v>
      </x:c>
      <x:c r="O1415" s="11" t="str">
        <x:f>IF(C1415="Опционально","Вне итога",IF(AND(ISNUMBER(F1415),ISNUMBER(H1415),ISNUMBER(I1415),F1415&gt;0,H1415&gt;=0,I1415&gt;=H1415),"Цена учтена","Уточнить цену/количество"))</x:f>
        <x:v>Цена учтена</x:v>
      </x:c>
      <x:c r="P1415" s="10"/>
      <x:c r="Q1415" s="18" t="str">
        <x:v>Бюджетная оценка автора</x:v>
      </x:c>
      <x:c r="R1415" s="18" t="str"/>
    </x:row>
    <x:row r="1416" ht="44" customHeight="1">
      <x:c r="A1416" s="10" t="str">
        <x:v>B9</x:v>
      </x:c>
      <x:c r="B1416" s="10" t="str">
        <x:v>B9</x:v>
      </x:c>
      <x:c r="C1416" s="11" t="str">
        <x:v>Помещение</x:v>
      </x:c>
      <x:c r="D1416" s="11" t="str">
        <x:v>Вентиляция и уплотнение вводов</x:v>
      </x:c>
      <x:c r="E1416" s="11" t="str">
        <x:v>Регулируемая вентиляция, решётки/фильтры, герметизация проходок</x:v>
      </x:c>
      <x:c r="F1416" s="14" t="n">
        <x:v>1</x:v>
      </x:c>
      <x:c r="G1416" s="3" t="str">
        <x:v>к-т</x:v>
      </x:c>
      <x:c r="H1416" s="15" t="n">
        <x:v>250</x:v>
      </x:c>
      <x:c r="I1416" s="15" t="n">
        <x:v>800</x:v>
      </x:c>
      <x:c r="J1416" s="16" t="n">
        <x:f>IF(AND(ISNUMBER(F1416),ISNUMBER(H1416)),F1416*H1416,"")</x:f>
        <x:v>250</x:v>
      </x:c>
      <x:c r="K1416" s="16" t="n">
        <x:f>IF(AND(ISNUMBER(F1416),ISNUMBER(I1416)),F1416*I1416,"")</x:f>
        <x:v>800</x:v>
      </x:c>
      <x:c r="L1416" s="11" t="str">
        <x:v>Купить</x:v>
      </x:c>
      <x:c r="M1416" s="11" t="str">
        <x:v>Кондиционер не обеспечивает приток воздуха сам по себе. Решение согласуется с расчётом охлаждения.</x:v>
      </x:c>
      <x:c r="N1416" s="11" t="str">
        <x:v>Бюджетная оценка на 03.10.2026. Источник подтверждает характеристики, а не цену.</x:v>
      </x:c>
      <x:c r="O1416" s="11" t="str">
        <x:f>IF(C1416="Опционально","Вне итога",IF(AND(ISNUMBER(F1416),ISNUMBER(H1416),ISNUMBER(I1416),F1416&gt;0,H1416&gt;=0,I1416&gt;=H1416),"Цена учтена","Уточнить цену/количество"))</x:f>
        <x:v>Цена учтена</x:v>
      </x:c>
      <x:c r="P1416" s="10"/>
      <x:c r="Q1416" s="18" t="str">
        <x:v>Бюджетная оценка автора</x:v>
      </x:c>
      <x:c r="R1416" s="18" t="str"/>
    </x:row>
    <x:row r="1417" ht="44" customHeight="1">
      <x:c r="A1417" s="10" t="str">
        <x:v>B9</x:v>
      </x:c>
      <x:c r="B1417" s="10" t="str">
        <x:v>B9</x:v>
      </x:c>
      <x:c r="C1417" s="11" t="str">
        <x:v>Помещение</x:v>
      </x:c>
      <x:c r="D1417" s="11" t="str">
        <x:v>Пожарная сигнализация</x:v>
      </x:c>
      <x:c r="E1417" s="11" t="str">
        <x:v>Датчик дыма, подключение к существующей системе или автономный комплект</x:v>
      </x:c>
      <x:c r="F1417" s="14" t="n">
        <x:v>1</x:v>
      </x:c>
      <x:c r="G1417" s="3" t="str">
        <x:v>к-т</x:v>
      </x:c>
      <x:c r="H1417" s="15" t="n">
        <x:v>150</x:v>
      </x:c>
      <x:c r="I1417" s="15" t="n">
        <x:v>700</x:v>
      </x:c>
      <x:c r="J1417" s="16" t="n">
        <x:f>IF(AND(ISNUMBER(F1417),ISNUMBER(H1417)),F1417*H1417,"")</x:f>
        <x:v>150</x:v>
      </x:c>
      <x:c r="K1417" s="16" t="n">
        <x:f>IF(AND(ISNUMBER(F1417),ISNUMBER(I1417)),F1417*I1417,"")</x:f>
        <x:v>700</x:v>
      </x:c>
      <x:c r="L1417" s="11" t="str">
        <x:v>Купить</x:v>
      </x:c>
      <x:c r="M1417" s="11" t="str"/>
      <x:c r="N1417" s="11" t="str">
        <x:v>Бюджетная оценка на 03.10.2026. Источник подтверждает характеристики, а не цену.</x:v>
      </x:c>
      <x:c r="O1417" s="11" t="str">
        <x:f>IF(C1417="Опционально","Вне итога",IF(AND(ISNUMBER(F1417),ISNUMBER(H1417),ISNUMBER(I1417),F1417&gt;0,H1417&gt;=0,I1417&gt;=H1417),"Цена учтена","Уточнить цену/количество"))</x:f>
        <x:v>Цена учтена</x:v>
      </x:c>
      <x:c r="P1417" s="10"/>
      <x:c r="Q1417" s="18" t="str">
        <x:v>Бюджетная оценка автора</x:v>
      </x:c>
      <x:c r="R1417" s="18" t="str"/>
    </x:row>
    <x:row r="1418" ht="44" customHeight="1">
      <x:c r="A1418" s="10" t="str">
        <x:v>B9</x:v>
      </x:c>
      <x:c r="B1418" s="10" t="str">
        <x:v>B9</x:v>
      </x:c>
      <x:c r="C1418" s="11" t="str">
        <x:v>Помещение</x:v>
      </x:c>
      <x:c r="D1418" s="11" t="str">
        <x:v>Огнетушители и обозначения</x:v>
      </x:c>
      <x:c r="E1418" s="11" t="str">
        <x:v>2 подходящих для электрооборудования огнетушителя, указатели</x:v>
      </x:c>
      <x:c r="F1418" s="14" t="n">
        <x:v>1</x:v>
      </x:c>
      <x:c r="G1418" s="3" t="str">
        <x:v>к-т</x:v>
      </x:c>
      <x:c r="H1418" s="15" t="n">
        <x:v>140</x:v>
      </x:c>
      <x:c r="I1418" s="15" t="n">
        <x:v>400</x:v>
      </x:c>
      <x:c r="J1418" s="16" t="n">
        <x:f>IF(AND(ISNUMBER(F1418),ISNUMBER(H1418)),F1418*H1418,"")</x:f>
        <x:v>140</x:v>
      </x:c>
      <x:c r="K1418" s="16" t="n">
        <x:f>IF(AND(ISNUMBER(F1418),ISNUMBER(I1418)),F1418*I1418,"")</x:f>
        <x:v>400</x:v>
      </x:c>
      <x:c r="L1418" s="11" t="str">
        <x:v>Купить</x:v>
      </x:c>
      <x:c r="M1418" s="11" t="str">
        <x:v>Тип и размещение определяет местный проект помещения.</x:v>
      </x:c>
      <x:c r="N1418" s="11" t="str">
        <x:v>Бюджетная оценка на 03.10.2026. Источник подтверждает характеристики, а не цену.</x:v>
      </x:c>
      <x:c r="O1418" s="11" t="str">
        <x:f>IF(C1418="Опционально","Вне итога",IF(AND(ISNUMBER(F1418),ISNUMBER(H1418),ISNUMBER(I1418),F1418&gt;0,H1418&gt;=0,I1418&gt;=H1418),"Цена учтена","Уточнить цену/количество"))</x:f>
        <x:v>Цена учтена</x:v>
      </x:c>
      <x:c r="P1418" s="10"/>
      <x:c r="Q1418" s="18" t="str">
        <x:v>Бюджетная оценка автора</x:v>
      </x:c>
      <x:c r="R1418" s="18" t="str"/>
    </x:row>
    <x:row r="1419" ht="44" customHeight="1">
      <x:c r="A1419" s="10" t="str">
        <x:v>B9</x:v>
      </x:c>
      <x:c r="B1419" s="10" t="str">
        <x:v>B9</x:v>
      </x:c>
      <x:c r="C1419" s="11" t="str">
        <x:v>Помещение</x:v>
      </x:c>
      <x:c r="D1419" s="11" t="str">
        <x:v>Контроль температуры и влажности</x:v>
      </x:c>
      <x:c r="E1419" s="11" t="str">
        <x:v>Сетевой датчик с 2–4 внешними зондами и уведомлением</x:v>
      </x:c>
      <x:c r="F1419" s="14" t="n">
        <x:v>1</x:v>
      </x:c>
      <x:c r="G1419" s="3" t="str">
        <x:v>к-т</x:v>
      </x:c>
      <x:c r="H1419" s="15" t="n">
        <x:v>150</x:v>
      </x:c>
      <x:c r="I1419" s="15" t="n">
        <x:v>600</x:v>
      </x:c>
      <x:c r="J1419" s="16" t="n">
        <x:f>IF(AND(ISNUMBER(F1419),ISNUMBER(H1419)),F1419*H1419,"")</x:f>
        <x:v>150</x:v>
      </x:c>
      <x:c r="K1419" s="16" t="n">
        <x:f>IF(AND(ISNUMBER(F1419),ISNUMBER(I1419)),F1419*I1419,"")</x:f>
        <x:v>600</x:v>
      </x:c>
      <x:c r="L1419" s="11" t="str">
        <x:v>Купить</x:v>
      </x:c>
      <x:c r="M1419" s="11" t="str">
        <x:v>Настроить аварийное завершение работы при перегреве/сбое охлаждения.</x:v>
      </x:c>
      <x:c r="N1419" s="11" t="str">
        <x:v>Бюджетная оценка на 03.10.2026. Источник подтверждает характеристики, а не цену.</x:v>
      </x:c>
      <x:c r="O1419" s="11" t="str">
        <x:f>IF(C1419="Опционально","Вне итога",IF(AND(ISNUMBER(F1419),ISNUMBER(H1419),ISNUMBER(I1419),F1419&gt;0,H1419&gt;=0,I1419&gt;=H1419),"Цена учтена","Уточнить цену/количество"))</x:f>
        <x:v>Цена учтена</x:v>
      </x:c>
      <x:c r="P1419" s="10"/>
      <x:c r="Q1419" s="18" t="str">
        <x:v>Бюджетная оценка автора</x:v>
      </x:c>
      <x:c r="R1419" s="18" t="str"/>
    </x:row>
    <x:row r="1420" ht="44" customHeight="1">
      <x:c r="A1420" s="10" t="str">
        <x:v>B9</x:v>
      </x:c>
      <x:c r="B1420" s="10" t="str">
        <x:v>B9</x:v>
      </x:c>
      <x:c r="C1420" s="11" t="str">
        <x:v>Помещение</x:v>
      </x:c>
      <x:c r="D1420" s="11" t="str">
        <x:v>Крепёж и мелкие расходники</x:v>
      </x:c>
      <x:c r="E1420" s="11" t="str">
        <x:v>Наконечники, клеммы, маркировка, стяжки-липучки, вводы, запас кабеля</x:v>
      </x:c>
      <x:c r="F1420" s="14" t="n">
        <x:v>1</x:v>
      </x:c>
      <x:c r="G1420" s="3" t="str">
        <x:v>к-т</x:v>
      </x:c>
      <x:c r="H1420" s="15" t="n">
        <x:v>120</x:v>
      </x:c>
      <x:c r="I1420" s="15" t="n">
        <x:v>350</x:v>
      </x:c>
      <x:c r="J1420" s="16" t="n">
        <x:f>IF(AND(ISNUMBER(F1420),ISNUMBER(H1420)),F1420*H1420,"")</x:f>
        <x:v>120</x:v>
      </x:c>
      <x:c r="K1420" s="16" t="n">
        <x:f>IF(AND(ISNUMBER(F1420),ISNUMBER(I1420)),F1420*I1420,"")</x:f>
        <x:v>350</x:v>
      </x:c>
      <x:c r="L1420" s="11" t="str">
        <x:v>Купить</x:v>
      </x:c>
      <x:c r="M1420" s="11" t="str"/>
      <x:c r="N1420" s="11" t="str">
        <x:v>Бюджетная оценка на 03.10.2026. Источник подтверждает характеристики, а не цену.</x:v>
      </x:c>
      <x:c r="O1420" s="11" t="str">
        <x:f>IF(C1420="Опционально","Вне итога",IF(AND(ISNUMBER(F1420),ISNUMBER(H1420),ISNUMBER(I1420),F1420&gt;0,H1420&gt;=0,I1420&gt;=H1420),"Цена учтена","Уточнить цену/количество"))</x:f>
        <x:v>Цена учтена</x:v>
      </x:c>
      <x:c r="P1420" s="10"/>
      <x:c r="Q1420" s="18" t="str">
        <x:v>Бюджетная оценка автора</x:v>
      </x:c>
      <x:c r="R1420" s="18" t="str"/>
    </x:row>
    <x:row r="1421" ht="44" customHeight="1">
      <x:c r="A1421" s="10" t="str">
        <x:v>B9</x:v>
      </x:c>
      <x:c r="B1421" s="10" t="str">
        <x:v>B9</x:v>
      </x:c>
      <x:c r="C1421" s="11" t="str">
        <x:v>Помещение</x:v>
      </x:c>
      <x:c r="D1421" s="11" t="str">
        <x:v>Монтаж и измерения электрики</x:v>
      </x:c>
      <x:c r="E1421" s="11" t="str">
        <x:v>Монтаж, проверка защит, заземления и нагрузочный тест</x:v>
      </x:c>
      <x:c r="F1421" s="14" t="n">
        <x:v>1</x:v>
      </x:c>
      <x:c r="G1421" s="3" t="str">
        <x:v>усл</x:v>
      </x:c>
      <x:c r="H1421" s="15" t="n">
        <x:v>600</x:v>
      </x:c>
      <x:c r="I1421" s="15" t="n">
        <x:v>2000</x:v>
      </x:c>
      <x:c r="J1421" s="16" t="n">
        <x:f>IF(AND(ISNUMBER(F1421),ISNUMBER(H1421)),F1421*H1421,"")</x:f>
        <x:v>600</x:v>
      </x:c>
      <x:c r="K1421" s="16" t="n">
        <x:f>IF(AND(ISNUMBER(F1421),ISNUMBER(I1421)),F1421*I1421,"")</x:f>
        <x:v>2000</x:v>
      </x:c>
      <x:c r="L1421" s="11" t="str">
        <x:v>Купить</x:v>
      </x:c>
      <x:c r="M1421" s="11" t="str"/>
      <x:c r="N1421" s="11" t="str">
        <x:v>Бюджетная оценка на 03.10.2026. Источник подтверждает характеристики, а не цену.</x:v>
      </x:c>
      <x:c r="O1421" s="11" t="str">
        <x:f>IF(C1421="Опционально","Вне итога",IF(AND(ISNUMBER(F1421),ISNUMBER(H1421),ISNUMBER(I1421),F1421&gt;0,H1421&gt;=0,I1421&gt;=H1421),"Цена учтена","Уточнить цену/количество"))</x:f>
        <x:v>Цена учтена</x:v>
      </x:c>
      <x:c r="P1421" s="10"/>
      <x:c r="Q1421" s="18" t="str">
        <x:v>Бюджетная оценка автора</x:v>
      </x:c>
      <x:c r="R1421" s="18" t="str"/>
    </x:row>
    <x:row r="1422" ht="44" customHeight="1">
      <x:c r="A1422" s="10" t="str">
        <x:v>B9</x:v>
      </x:c>
      <x:c r="B1422" s="10" t="str">
        <x:v>B9</x:v>
      </x:c>
      <x:c r="C1422" s="11" t="str">
        <x:v>Помещение</x:v>
      </x:c>
      <x:c r="D1422" s="11" t="str">
        <x:v>Доставка, разгрузка и занос</x:v>
      </x:c>
      <x:c r="E1422" s="11" t="str">
        <x:v>Транспорт, такелаж, страховка перевозки</x:v>
      </x:c>
      <x:c r="F1422" s="14" t="n">
        <x:v>1</x:v>
      </x:c>
      <x:c r="G1422" s="3" t="str">
        <x:v>усл</x:v>
      </x:c>
      <x:c r="H1422" s="15" t="n">
        <x:v>300</x:v>
      </x:c>
      <x:c r="I1422" s="15" t="n">
        <x:v>1000</x:v>
      </x:c>
      <x:c r="J1422" s="16" t="n">
        <x:f>IF(AND(ISNUMBER(F1422),ISNUMBER(H1422)),F1422*H1422,"")</x:f>
        <x:v>300</x:v>
      </x:c>
      <x:c r="K1422" s="16" t="n">
        <x:f>IF(AND(ISNUMBER(F1422),ISNUMBER(I1422)),F1422*I1422,"")</x:f>
        <x:v>1000</x:v>
      </x:c>
      <x:c r="L1422" s="11" t="str">
        <x:v>Купить</x:v>
      </x:c>
      <x:c r="M1422" s="11" t="str">
        <x:v>Без импортной пошлины/НДС. Для тяжёлых серверов проверить маршрут заноса заранее.</x:v>
      </x:c>
      <x:c r="N1422" s="11" t="str">
        <x:v>Бюджетная оценка на 03.10.2026. Источник подтверждает характеристики, а не цену.</x:v>
      </x:c>
      <x:c r="O1422" s="11" t="str">
        <x:f>IF(C1422="Опционально","Вне итога",IF(AND(ISNUMBER(F1422),ISNUMBER(H1422),ISNUMBER(I1422),F1422&gt;0,H1422&gt;=0,I1422&gt;=H1422),"Цена учтена","Уточнить цену/количество"))</x:f>
        <x:v>Цена учтена</x:v>
      </x:c>
      <x:c r="P1422" s="10"/>
      <x:c r="Q1422" s="18" t="str">
        <x:v>Бюджетная оценка автора</x:v>
      </x:c>
      <x:c r="R1422" s="18" t="str"/>
    </x:row>
    <x:row r="1423" ht="44" customHeight="1">
      <x:c r="A1423" s="10" t="str">
        <x:v>B9</x:v>
      </x:c>
      <x:c r="B1423" s="10" t="str">
        <x:v>B9</x:v>
      </x:c>
      <x:c r="C1423" s="11" t="str">
        <x:v>Опционально</x:v>
      </x:c>
      <x:c r="D1423" s="11" t="str">
        <x:v>Резервная система охлаждения</x:v>
      </x:c>
      <x:c r="E1423" s="11" t="str">
        <x:v>N+1 с автоматическим переключением, расчёт отдельно</x:v>
      </x:c>
      <x:c r="F1423" s="14" t="n">
        <x:v>1</x:v>
      </x:c>
      <x:c r="G1423" s="3" t="str">
        <x:v>к-т</x:v>
      </x:c>
      <x:c r="H1423" s="15"/>
      <x:c r="I1423" s="15"/>
      <x:c r="J1423" s="16" t="str">
        <x:f>IF(AND(ISNUMBER(F1423),ISNUMBER(H1423)),F1423*H1423,"")</x:f>
      </x:c>
      <x:c r="K1423" s="16" t="str">
        <x:f>IF(AND(ISNUMBER(F1423),ISNUMBER(I1423)),F1423*I1423,"")</x:f>
      </x:c>
      <x:c r="L1423" s="11" t="str">
        <x:v>По проекту</x:v>
      </x:c>
      <x:c r="M1423" s="11" t="str">
        <x:v>Нужна для непрерывной работы при отказе охлаждения. В базовом бюджете система останавливается безопасно.</x:v>
      </x:c>
      <x:c r="N1423" s="11" t="str">
        <x:v>Без цены. Требуется отдельное предложение.</x:v>
      </x:c>
      <x:c r="O1423" s="11" t="str">
        <x:f>IF(C1423="Опционально","Вне итога",IF(AND(ISNUMBER(F1423),ISNUMBER(H1423),ISNUMBER(I1423),F1423&gt;0,H1423&gt;=0,I1423&gt;=H1423),"Цена учтена","Уточнить цену/количество"))</x:f>
        <x:v>Вне итога</x:v>
      </x:c>
      <x:c r="P1423" s="10"/>
      <x:c r="Q1423" s="18" t="str">
        <x:v>Бюджетная оценка автора</x:v>
      </x:c>
      <x:c r="R1423" s="18" t="str"/>
    </x:row>
    <x:row r="1424" ht="44" customHeight="1">
      <x:c r="A1424" s="10" t="str">
        <x:v>B9</x:v>
      </x:c>
      <x:c r="B1424" s="10" t="str">
        <x:v>B9</x:v>
      </x:c>
      <x:c r="C1424" s="11" t="str">
        <x:v>Опционально</x:v>
      </x:c>
      <x:c r="D1424" s="11" t="str">
        <x:v>Генератор и переключение ввода</x:v>
      </x:c>
      <x:c r="E1424" s="11" t="str">
        <x:v>Для длительных отключений, размер по проекту</x:v>
      </x:c>
      <x:c r="F1424" s="14" t="n">
        <x:v>1</x:v>
      </x:c>
      <x:c r="G1424" s="3" t="str">
        <x:v>к-т</x:v>
      </x:c>
      <x:c r="H1424" s="15"/>
      <x:c r="I1424" s="15"/>
      <x:c r="J1424" s="16" t="str">
        <x:f>IF(AND(ISNUMBER(F1424),ISNUMBER(H1424)),F1424*H1424,"")</x:f>
      </x:c>
      <x:c r="K1424" s="16" t="str">
        <x:f>IF(AND(ISNUMBER(F1424),ISNUMBER(I1424)),F1424*I1424,"")</x:f>
      </x:c>
      <x:c r="L1424" s="11" t="str">
        <x:v>По проекту</x:v>
      </x:c>
      <x:c r="M1424" s="11" t="str">
        <x:v>Не включён в базовую сумму. ИБП рассчитан на короткую автономность и завершение работы.</x:v>
      </x:c>
      <x:c r="N1424" s="11" t="str">
        <x:v>Без цены. Требуется отдельное предложение.</x:v>
      </x:c>
      <x:c r="O1424" s="11" t="str">
        <x:f>IF(C1424="Опционально","Вне итога",IF(AND(ISNUMBER(F1424),ISNUMBER(H1424),ISNUMBER(I1424),F1424&gt;0,H1424&gt;=0,I1424&gt;=H1424),"Цена учтена","Уточнить цену/количество"))</x:f>
        <x:v>Вне итога</x:v>
      </x:c>
      <x:c r="P1424" s="10"/>
      <x:c r="Q1424" s="18" t="str">
        <x:v>Бюджетная оценка автора</x:v>
      </x:c>
      <x:c r="R1424" s="18" t="str"/>
    </x:row>
    <x:row r="1425" ht="61" customHeight="1">
      <x:c r="A1425" s="10" t="str">
        <x:v>B9</x:v>
      </x:c>
      <x:c r="B1425" s="10" t="str">
        <x:v>B9</x:v>
      </x:c>
      <x:c r="C1425" s="11" t="str">
        <x:v>Запуск</x:v>
      </x:c>
      <x:c r="D1425" s="11" t="str">
        <x:v>Системное ПО</x:v>
      </x:c>
      <x:c r="E1425" s="11" t="str">
        <x:v>Ubuntu, NUMA-настройка, совместимый CPU runtime</x:v>
      </x:c>
      <x:c r="F1425" s="14" t="n">
        <x:v>1</x:v>
      </x:c>
      <x:c r="G1425" s="3" t="str">
        <x:v>к-т</x:v>
      </x:c>
      <x:c r="H1425" s="15" t="n">
        <x:v>0</x:v>
      </x:c>
      <x:c r="I1425" s="15" t="n">
        <x:v>0</x:v>
      </x:c>
      <x:c r="J1425" s="16" t="n">
        <x:f>IF(AND(ISNUMBER(F1425),ISNUMBER(H1425)),F1425*H1425,"")</x:f>
        <x:v>0</x:v>
      </x:c>
      <x:c r="K1425" s="16" t="n">
        <x:f>IF(AND(ISNUMBER(F1425),ISNUMBER(I1425)),F1425*I1425,"")</x:f>
        <x:v>0</x:v>
      </x:c>
      <x:c r="L1425" s="11" t="str">
        <x:v>Без оплаты лицензии</x:v>
      </x:c>
      <x:c r="M1425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1425" s="11" t="str">
        <x:v>Бюджетная оценка на 03.10.2026. Источник подтверждает характеристики, а не цену.</x:v>
      </x:c>
      <x:c r="O1425" s="11" t="str">
        <x:f>IF(C1425="Опционально","Вне итога",IF(AND(ISNUMBER(F1425),ISNUMBER(H1425),ISNUMBER(I1425),F1425&gt;0,H1425&gt;=0,I1425&gt;=H1425),"Цена учтена","Уточнить цену/количество"))</x:f>
        <x:v>Цена учтена</x:v>
      </x:c>
      <x:c r="P1425" s="10"/>
      <x:c r="Q1425" s="18" t="str">
        <x:v>Moonshot: Kimi K3, модель</x:v>
      </x:c>
      <x:c r="R1425" s="18" t="str">
        <x:v>https://huggingface.co/moonshotai/Kimi-K3</x:v>
      </x:c>
    </x:row>
    <x:row r="1426" ht="44" customHeight="1">
      <x:c r="A1426" s="10" t="str">
        <x:v>B9</x:v>
      </x:c>
      <x:c r="B1426" s="10" t="str">
        <x:v>B9</x:v>
      </x:c>
      <x:c r="C1426" s="11" t="str">
        <x:v>Запуск</x:v>
      </x:c>
      <x:c r="D1426" s="11" t="str">
        <x:v>Установка и настройка оборудования</x:v>
      </x:c>
      <x:c r="E1426" s="11" t="str">
        <x:v>Обновление firmware, ОС, драйверов, сеть, диски и мониторинг</x:v>
      </x:c>
      <x:c r="F1426" s="14" t="n">
        <x:v>1</x:v>
      </x:c>
      <x:c r="G1426" s="3" t="str">
        <x:v>усл</x:v>
      </x:c>
      <x:c r="H1426" s="15" t="n">
        <x:v>3000</x:v>
      </x:c>
      <x:c r="I1426" s="15" t="n">
        <x:v>12000</x:v>
      </x:c>
      <x:c r="J1426" s="16" t="n">
        <x:f>IF(AND(ISNUMBER(F1426),ISNUMBER(H1426)),F1426*H1426,"")</x:f>
        <x:v>3000</x:v>
      </x:c>
      <x:c r="K1426" s="16" t="n">
        <x:f>IF(AND(ISNUMBER(F1426),ISNUMBER(I1426)),F1426*I1426,"")</x:f>
        <x:v>12000</x:v>
      </x:c>
      <x:c r="L1426" s="11" t="str">
        <x:v>Купить</x:v>
      </x:c>
      <x:c r="M1426" s="11" t="str">
        <x:v>Фиксированная работа при покупке, без помесячного обслуживания.</x:v>
      </x:c>
      <x:c r="N1426" s="11" t="str">
        <x:v>Бюджетная оценка на 03.10.2026. Источник подтверждает характеристики, а не цену.</x:v>
      </x:c>
      <x:c r="O1426" s="11" t="str">
        <x:f>IF(C1426="Опционально","Вне итога",IF(AND(ISNUMBER(F1426),ISNUMBER(H1426),ISNUMBER(I1426),F1426&gt;0,H1426&gt;=0,I1426&gt;=H1426),"Цена учтена","Уточнить цену/количество"))</x:f>
        <x:v>Цена учтена</x:v>
      </x:c>
      <x:c r="P1426" s="10"/>
      <x:c r="Q1426" s="18" t="str">
        <x:v>Бюджетная оценка автора</x:v>
      </x:c>
      <x:c r="R1426" s="18" t="str"/>
    </x:row>
    <x:row r="1427" ht="44" customHeight="1">
      <x:c r="A1427" s="10" t="str">
        <x:v>B9</x:v>
      </x:c>
      <x:c r="B1427" s="10" t="str">
        <x:v>B9</x:v>
      </x:c>
      <x:c r="C1427" s="11" t="str">
        <x:v>Запуск</x:v>
      </x:c>
      <x:c r="D1427" s="11" t="str">
        <x:v>Загрузка и проверка модели</x:v>
      </x:c>
      <x:c r="E1427" s="11" t="str">
        <x:v>Загрузка на локальные SSD, проверка файлов, подбор контекста, нагрузочный тест</x:v>
      </x:c>
      <x:c r="F1427" s="14" t="n">
        <x:v>1</x:v>
      </x:c>
      <x:c r="G1427" s="3" t="str">
        <x:v>усл</x:v>
      </x:c>
      <x:c r="H1427" s="15" t="n">
        <x:v>3000</x:v>
      </x:c>
      <x:c r="I1427" s="15" t="n">
        <x:v>12000</x:v>
      </x:c>
      <x:c r="J1427" s="16" t="n">
        <x:f>IF(AND(ISNUMBER(F1427),ISNUMBER(H1427)),F1427*H1427,"")</x:f>
        <x:v>3000</x:v>
      </x:c>
      <x:c r="K1427" s="16" t="n">
        <x:f>IF(AND(ISNUMBER(F1427),ISNUMBER(I1427)),F1427*I1427,"")</x:f>
        <x:v>12000</x:v>
      </x:c>
      <x:c r="L1427" s="11" t="str">
        <x:v>Купить</x:v>
      </x:c>
      <x:c r="M1427" s="11" t="str">
        <x:v>Проверить память, время первого ответа, токены/с, качество и восстановление после перезагрузки.</x:v>
      </x:c>
      <x:c r="N1427" s="11" t="str">
        <x:v>Бюджетная оценка на 03.10.2026. Источник подтверждает характеристики, а не цену.</x:v>
      </x:c>
      <x:c r="O1427" s="11" t="str">
        <x:f>IF(C1427="Опционально","Вне итога",IF(AND(ISNUMBER(F1427),ISNUMBER(H1427),ISNUMBER(I1427),F1427&gt;0,H1427&gt;=0,I1427&gt;=H1427),"Цена учтена","Уточнить цену/количество"))</x:f>
        <x:v>Цена учтена</x:v>
      </x:c>
      <x:c r="P1427" s="10"/>
      <x:c r="Q1427" s="18" t="str">
        <x:v>Бюджетная оценка автора</x:v>
      </x:c>
      <x:c r="R1427" s="18" t="str"/>
    </x:row>
    <x:row r="1428" ht="44" customHeight="1">
      <x:c r="A1428" s="10" t="str">
        <x:v>B9</x:v>
      </x:c>
      <x:c r="B1428" s="10" t="str">
        <x:v>B9</x:v>
      </x:c>
      <x:c r="C1428" s="11" t="str">
        <x:v>Запуск</x:v>
      </x:c>
      <x:c r="D1428" s="11" t="str">
        <x:v>Резервное копирование и документация</x:v>
      </x:c>
      <x:c r="E1428" s="11" t="str">
        <x:v>Настроить копии, аварийное завершение и восстановление. Передать инструкцию</x:v>
      </x:c>
      <x:c r="F1428" s="14" t="n">
        <x:v>1</x:v>
      </x:c>
      <x:c r="G1428" s="3" t="str">
        <x:v>усл</x:v>
      </x:c>
      <x:c r="H1428" s="15" t="n">
        <x:v>1500</x:v>
      </x:c>
      <x:c r="I1428" s="15" t="n">
        <x:v>6000</x:v>
      </x:c>
      <x:c r="J1428" s="16" t="n">
        <x:f>IF(AND(ISNUMBER(F1428),ISNUMBER(H1428)),F1428*H1428,"")</x:f>
        <x:v>1500</x:v>
      </x:c>
      <x:c r="K1428" s="16" t="n">
        <x:f>IF(AND(ISNUMBER(F1428),ISNUMBER(I1428)),F1428*I1428,"")</x:f>
        <x:v>6000</x:v>
      </x:c>
      <x:c r="L1428" s="11" t="str">
        <x:v>Купить</x:v>
      </x:c>
      <x:c r="M1428" s="11" t="str"/>
      <x:c r="N1428" s="11" t="str">
        <x:v>Бюджетная оценка на 03.10.2026. Источник подтверждает характеристики, а не цену.</x:v>
      </x:c>
      <x:c r="O1428" s="11" t="str">
        <x:f>IF(C1428="Опционально","Вне итога",IF(AND(ISNUMBER(F1428),ISNUMBER(H1428),ISNUMBER(I1428),F1428&gt;0,H1428&gt;=0,I1428&gt;=H1428),"Цена учтена","Уточнить цену/количество"))</x:f>
        <x:v>Цена учтена</x:v>
      </x:c>
      <x:c r="P1428" s="10"/>
      <x:c r="Q1428" s="18" t="str">
        <x:v>Бюджетная оценка автора</x:v>
      </x:c>
      <x:c r="R1428" s="18" t="str"/>
    </x:row>
    <x:row r="1429" ht="44" customHeight="1">
      <x:c r="A1429" s="10" t="str">
        <x:v>B9</x:v>
      </x:c>
      <x:c r="B1429" s="10" t="str">
        <x:v>B9</x:v>
      </x:c>
      <x:c r="C1429" s="11" t="str">
        <x:v>Запуск</x:v>
      </x:c>
      <x:c r="D1429" s="11" t="str">
        <x:v>Резерв на адаптацию программы запуска</x:v>
      </x:c>
      <x:c r="E1429" s="11" t="str">
        <x:v>Прототип распределения модели, совместимость kernels/обмена</x:v>
      </x:c>
      <x:c r="F1429" s="14" t="n">
        <x:v>1</x:v>
      </x:c>
      <x:c r="G1429" s="3" t="str">
        <x:v>резерв</x:v>
      </x:c>
      <x:c r="H1429" s="15" t="n">
        <x:v>15000</x:v>
      </x:c>
      <x:c r="I1429" s="15" t="n">
        <x:v>100000</x:v>
      </x:c>
      <x:c r="J1429" s="16" t="n">
        <x:f>IF(AND(ISNUMBER(F1429),ISNUMBER(H1429)),F1429*H1429,"")</x:f>
        <x:v>15000</x:v>
      </x:c>
      <x:c r="K1429" s="16" t="n">
        <x:f>IF(AND(ISNUMBER(F1429),ISNUMBER(I1429)),F1429*I1429,"")</x:f>
        <x:v>100000</x:v>
      </x:c>
      <x:c r="L1429" s="11" t="str">
        <x:v>Резерв</x:v>
      </x:c>
      <x:c r="M1429" s="11" t="str">
        <x:v>Плановая сумма для эксперимента. Успешный запуск K3 не гарантирован. Срок и полный бюджет разработки после прототипа.</x:v>
      </x:c>
      <x:c r="N1429" s="11" t="str">
        <x:v>Бюджетная оценка на 03.10.2026. Источник подтверждает характеристики, а не цену.</x:v>
      </x:c>
      <x:c r="O1429" s="11" t="str">
        <x:f>IF(C1429="Опционально","Вне итога",IF(AND(ISNUMBER(F1429),ISNUMBER(H1429),ISNUMBER(I1429),F1429&gt;0,H1429&gt;=0,I1429&gt;=H1429),"Цена учтена","Уточнить цену/количество"))</x:f>
        <x:v>Цена учтена</x:v>
      </x:c>
      <x:c r="P1429" s="10"/>
      <x:c r="Q1429" s="18" t="str">
        <x:v>Бюджетная оценка автора</x:v>
      </x:c>
      <x:c r="R1429" s="18" t="str"/>
    </x:row>
    <x:row r="1430" ht="44" customHeight="1">
      <x:c r="A1430" s="10" t="str">
        <x:v>B10.1</x:v>
      </x:c>
      <x:c r="B1430" s="10" t="str">
        <x:v>B10</x:v>
      </x:c>
      <x:c r="C1430" s="11" t="str">
        <x:v>Оборудование</x:v>
      </x:c>
      <x:c r="D1430" s="11" t="str">
        <x:v>GPU</x:v>
      </x:c>
      <x:c r="E1430" s="11" t="str">
        <x:v>PNY RTX PRO 6000 Blackwell Workstation 96GB, VCNRTXPRO6000-PB</x:v>
      </x:c>
      <x:c r="F1430" s="14" t="n">
        <x:v>1</x:v>
      </x:c>
      <x:c r="G1430" s="3" t="str">
        <x:v>шт</x:v>
      </x:c>
      <x:c r="H1430" s="15" t="n">
        <x:v>11000</x:v>
      </x:c>
      <x:c r="I1430" s="15" t="n">
        <x:v>16000</x:v>
      </x:c>
      <x:c r="J1430" s="16" t="n">
        <x:f>IF(AND(ISNUMBER(F1430),ISNUMBER(H1430)),F1430*H1430,"")</x:f>
        <x:v>11000</x:v>
      </x:c>
      <x:c r="K1430" s="16" t="n">
        <x:f>IF(AND(ISNUMBER(F1430),ISNUMBER(I1430)),F1430*I1430,"")</x:f>
        <x:v>16000</x:v>
      </x:c>
      <x:c r="L1430" s="11" t="str">
        <x:v>Купить</x:v>
      </x:c>
      <x:c r="M1430" s="11" t="str">
        <x:v>Проверить QVL платы, питание, габариты и доступность. Не смешивать настольную DDR5 UDIMM и ECC RDIMM.</x:v>
      </x:c>
      <x:c r="N1430" s="11" t="str">
        <x:v>Бюджетная оценка на 03.10.2026. Источник подтверждает характеристики, а не цену.</x:v>
      </x:c>
      <x:c r="O1430" s="11" t="str">
        <x:f>IF(C1430="Опционально","Вне итога",IF(AND(ISNUMBER(F1430),ISNUMBER(H1430),ISNUMBER(I1430),F1430&gt;0,H1430&gt;=0,I1430&gt;=H1430),"Цена учтена","Уточнить цену/количество"))</x:f>
        <x:v>Цена учтена</x:v>
      </x:c>
      <x:c r="P1430" s="10"/>
      <x:c r="Q1430" s="18" t="str">
        <x:v>PNY: RTX PRO 6000 Workstation</x:v>
      </x:c>
      <x:c r="R1430" s="18" t="str">
        <x:v>https://www.pny.com/nvidia-rtx-pro-6000-blackwell-ws</x:v>
      </x:c>
    </x:row>
    <x:row r="1431" ht="44" customHeight="1">
      <x:c r="A1431" s="10" t="str">
        <x:v>B10.1</x:v>
      </x:c>
      <x:c r="B1431" s="10" t="str">
        <x:v>B10</x:v>
      </x:c>
      <x:c r="C1431" s="11" t="str">
        <x:v>Оборудование</x:v>
      </x:c>
      <x:c r="D1431" s="11" t="str">
        <x:v>CPU</x:v>
      </x:c>
      <x:c r="E1431" s="11" t="str">
        <x:v>Threadripper PRO 9975WX, 32 ядра, sTR5, либо совместимый 7975WX</x:v>
      </x:c>
      <x:c r="F1431" s="14" t="n">
        <x:v>1</x:v>
      </x:c>
      <x:c r="G1431" s="3" t="str">
        <x:v>шт</x:v>
      </x:c>
      <x:c r="H1431" s="15" t="n">
        <x:v>3500</x:v>
      </x:c>
      <x:c r="I1431" s="15" t="n">
        <x:v>5000</x:v>
      </x:c>
      <x:c r="J1431" s="16" t="n">
        <x:f>IF(AND(ISNUMBER(F1431),ISNUMBER(H1431)),F1431*H1431,"")</x:f>
        <x:v>3500</x:v>
      </x:c>
      <x:c r="K1431" s="16" t="n">
        <x:f>IF(AND(ISNUMBER(F1431),ISNUMBER(I1431)),F1431*I1431,"")</x:f>
        <x:v>5000</x:v>
      </x:c>
      <x:c r="L1431" s="11" t="str">
        <x:v>Купить</x:v>
      </x:c>
      <x:c r="M1431" s="11" t="str">
        <x:v>Проверить QVL платы, питание, габариты и доступность. Не смешивать настольную DDR5 UDIMM и ECC RDIMM.</x:v>
      </x:c>
      <x:c r="N1431" s="11" t="str">
        <x:v>Бюджетная оценка на 03.10.2026. Источник подтверждает характеристики, а не цену.</x:v>
      </x:c>
      <x:c r="O1431" s="11" t="str">
        <x:f>IF(C1431="Опционально","Вне итога",IF(AND(ISNUMBER(F1431),ISNUMBER(H1431),ISNUMBER(I1431),F1431&gt;0,H1431&gt;=0,I1431&gt;=H1431),"Цена учтена","Уточнить цену/количество"))</x:f>
        <x:v>Цена учтена</x:v>
      </x:c>
      <x:c r="P1431" s="10"/>
      <x:c r="Q1431" s="18" t="str">
        <x:v>Бюджетная оценка автора</x:v>
      </x:c>
      <x:c r="R1431" s="18" t="str"/>
    </x:row>
    <x:row r="1432" ht="44" customHeight="1">
      <x:c r="A1432" s="10" t="str">
        <x:v>B10.1</x:v>
      </x:c>
      <x:c r="B1432" s="10" t="str">
        <x:v>B10</x:v>
      </x:c>
      <x:c r="C1432" s="11" t="str">
        <x:v>Оборудование</x:v>
      </x:c>
      <x:c r="D1432" s="11" t="str">
        <x:v>Материнская плата</x:v>
      </x:c>
      <x:c r="E1432" s="11" t="str">
        <x:v>ASUS PRO WS WRX90E-SAGE SE, 8 каналов DDR5, 10GbE</x:v>
      </x:c>
      <x:c r="F1432" s="14" t="n">
        <x:v>1</x:v>
      </x:c>
      <x:c r="G1432" s="3" t="str">
        <x:v>шт</x:v>
      </x:c>
      <x:c r="H1432" s="15" t="n">
        <x:v>1200</x:v>
      </x:c>
      <x:c r="I1432" s="15" t="n">
        <x:v>1900</x:v>
      </x:c>
      <x:c r="J1432" s="16" t="n">
        <x:f>IF(AND(ISNUMBER(F1432),ISNUMBER(H1432)),F1432*H1432,"")</x:f>
        <x:v>1200</x:v>
      </x:c>
      <x:c r="K1432" s="16" t="n">
        <x:f>IF(AND(ISNUMBER(F1432),ISNUMBER(I1432)),F1432*I1432,"")</x:f>
        <x:v>1900</x:v>
      </x:c>
      <x:c r="L1432" s="11" t="str">
        <x:v>Купить</x:v>
      </x:c>
      <x:c r="M1432" s="11" t="str">
        <x:v>Проверить QVL платы, питание, габариты и доступность. Не смешивать настольную DDR5 UDIMM и ECC RDIMM.</x:v>
      </x:c>
      <x:c r="N1432" s="11" t="str">
        <x:v>Бюджетная оценка на 03.10.2026. Источник подтверждает характеристики, а не цену.</x:v>
      </x:c>
      <x:c r="O1432" s="11" t="str">
        <x:f>IF(C1432="Опционально","Вне итога",IF(AND(ISNUMBER(F1432),ISNUMBER(H1432),ISNUMBER(I1432),F1432&gt;0,H1432&gt;=0,I1432&gt;=H1432),"Цена учтена","Уточнить цену/количество"))</x:f>
        <x:v>Цена учтена</x:v>
      </x:c>
      <x:c r="P1432" s="10"/>
      <x:c r="Q1432" s="18" t="str">
        <x:v>ASUS: PRO WS WRX90E-SAGE SE</x:v>
      </x:c>
      <x:c r="R1432" s="18" t="str">
        <x:v>https://www.asus.com/motherboards-components/motherboards/workstation/pro-ws-wrx90e-sage-se/techspec/</x:v>
      </x:c>
    </x:row>
    <x:row r="1433" ht="44" customHeight="1">
      <x:c r="A1433" s="10" t="str">
        <x:v>B10.1</x:v>
      </x:c>
      <x:c r="B1433" s="10" t="str">
        <x:v>B10</x:v>
      </x:c>
      <x:c r="C1433" s="11" t="str">
        <x:v>Оборудование</x:v>
      </x:c>
      <x:c r="D1433" s="11" t="str">
        <x:v>RAM</x:v>
      </x:c>
      <x:c r="E1433" s="11" t="str">
        <x:v>8×64GB DDR5 ECC RDIMM, модули по QVL</x:v>
      </x:c>
      <x:c r="F1433" s="14" t="n">
        <x:v>8</x:v>
      </x:c>
      <x:c r="G1433" s="3" t="str">
        <x:v>шт</x:v>
      </x:c>
      <x:c r="H1433" s="15" t="n">
        <x:v>500</x:v>
      </x:c>
      <x:c r="I1433" s="15" t="n">
        <x:v>900</x:v>
      </x:c>
      <x:c r="J1433" s="16" t="n">
        <x:f>IF(AND(ISNUMBER(F1433),ISNUMBER(H1433)),F1433*H1433,"")</x:f>
        <x:v>4000</x:v>
      </x:c>
      <x:c r="K1433" s="16" t="n">
        <x:f>IF(AND(ISNUMBER(F1433),ISNUMBER(I1433)),F1433*I1433,"")</x:f>
        <x:v>7200</x:v>
      </x:c>
      <x:c r="L1433" s="11" t="str">
        <x:v>Купить</x:v>
      </x:c>
      <x:c r="M1433" s="11" t="str">
        <x:v>Проверить QVL платы, питание, габариты и доступность. Не смешивать настольную DDR5 UDIMM и ECC RDIMM.</x:v>
      </x:c>
      <x:c r="N1433" s="11" t="str">
        <x:v>Бюджетная оценка на 03.10.2026. Источник подтверждает характеристики, а не цену.</x:v>
      </x:c>
      <x:c r="O1433" s="11" t="str">
        <x:f>IF(C1433="Опционально","Вне итога",IF(AND(ISNUMBER(F1433),ISNUMBER(H1433),ISNUMBER(I1433),F1433&gt;0,H1433&gt;=0,I1433&gt;=H1433),"Цена учтена","Уточнить цену/количество"))</x:f>
        <x:v>Цена учтена</x:v>
      </x:c>
      <x:c r="P1433" s="10"/>
      <x:c r="Q1433" s="18" t="str">
        <x:v>Бюджетная оценка автора</x:v>
      </x:c>
      <x:c r="R1433" s="18" t="str"/>
    </x:row>
    <x:row r="1434" ht="44" customHeight="1">
      <x:c r="A1434" s="10" t="str">
        <x:v>B10.1</x:v>
      </x:c>
      <x:c r="B1434" s="10" t="str">
        <x:v>B10</x:v>
      </x:c>
      <x:c r="C1434" s="11" t="str">
        <x:v>Оборудование</x:v>
      </x:c>
      <x:c r="D1434" s="11" t="str">
        <x:v>SSD загрузки</x:v>
      </x:c>
      <x:c r="E1434" s="11" t="str">
        <x:v>2×1.92TB enterprise NVMe, зеркало/восстановление</x:v>
      </x:c>
      <x:c r="F1434" s="14" t="n">
        <x:v>2</x:v>
      </x:c>
      <x:c r="G1434" s="3" t="str">
        <x:v>шт</x:v>
      </x:c>
      <x:c r="H1434" s="15" t="n">
        <x:v>220</x:v>
      </x:c>
      <x:c r="I1434" s="15" t="n">
        <x:v>450</x:v>
      </x:c>
      <x:c r="J1434" s="16" t="n">
        <x:f>IF(AND(ISNUMBER(F1434),ISNUMBER(H1434)),F1434*H1434,"")</x:f>
        <x:v>440</x:v>
      </x:c>
      <x:c r="K1434" s="16" t="n">
        <x:f>IF(AND(ISNUMBER(F1434),ISNUMBER(I1434)),F1434*I1434,"")</x:f>
        <x:v>900</x:v>
      </x:c>
      <x:c r="L1434" s="11" t="str">
        <x:v>Купить</x:v>
      </x:c>
      <x:c r="M1434" s="11" t="str">
        <x:v>Проверить QVL платы, питание, габариты и доступность. Не смешивать настольную DDR5 UDIMM и ECC RDIMM.</x:v>
      </x:c>
      <x:c r="N1434" s="11" t="str">
        <x:v>Бюджетная оценка на 03.10.2026. Источник подтверждает характеристики, а не цену.</x:v>
      </x:c>
      <x:c r="O1434" s="11" t="str">
        <x:f>IF(C1434="Опционально","Вне итога",IF(AND(ISNUMBER(F1434),ISNUMBER(H1434),ISNUMBER(I1434),F1434&gt;0,H1434&gt;=0,I1434&gt;=H1434),"Цена учтена","Уточнить цену/количество"))</x:f>
        <x:v>Цена учтена</x:v>
      </x:c>
      <x:c r="P1434" s="10"/>
      <x:c r="Q1434" s="18" t="str">
        <x:v>Бюджетная оценка автора</x:v>
      </x:c>
      <x:c r="R1434" s="18" t="str"/>
    </x:row>
    <x:row r="1435" ht="44" customHeight="1">
      <x:c r="A1435" s="10" t="str">
        <x:v>B10.1</x:v>
      </x:c>
      <x:c r="B1435" s="10" t="str">
        <x:v>B10</x:v>
      </x:c>
      <x:c r="C1435" s="11" t="str">
        <x:v>Оборудование</x:v>
      </x:c>
      <x:c r="D1435" s="11" t="str">
        <x:v>Блок питания</x:v>
      </x:c>
      <x:c r="E1435" s="11" t="str">
        <x:v>ATX 3.1, 1600W, native 12V-2x6, запас под CPU+GPU</x:v>
      </x:c>
      <x:c r="F1435" s="14" t="n">
        <x:v>1</x:v>
      </x:c>
      <x:c r="G1435" s="3" t="str">
        <x:v>шт</x:v>
      </x:c>
      <x:c r="H1435" s="15" t="n">
        <x:v>350</x:v>
      </x:c>
      <x:c r="I1435" s="15" t="n">
        <x:v>650</x:v>
      </x:c>
      <x:c r="J1435" s="16" t="n">
        <x:f>IF(AND(ISNUMBER(F1435),ISNUMBER(H1435)),F1435*H1435,"")</x:f>
        <x:v>350</x:v>
      </x:c>
      <x:c r="K1435" s="16" t="n">
        <x:f>IF(AND(ISNUMBER(F1435),ISNUMBER(I1435)),F1435*I1435,"")</x:f>
        <x:v>650</x:v>
      </x:c>
      <x:c r="L1435" s="11" t="str">
        <x:v>Купить</x:v>
      </x:c>
      <x:c r="M1435" s="11" t="str">
        <x:v>Проверить QVL платы, питание, габариты и доступность. Не смешивать настольную DDR5 UDIMM и ECC RDIMM.</x:v>
      </x:c>
      <x:c r="N1435" s="11" t="str">
        <x:v>Бюджетная оценка на 03.10.2026. Источник подтверждает характеристики, а не цену.</x:v>
      </x:c>
      <x:c r="O1435" s="11" t="str">
        <x:f>IF(C1435="Опционально","Вне итога",IF(AND(ISNUMBER(F1435),ISNUMBER(H1435),ISNUMBER(I1435),F1435&gt;0,H1435&gt;=0,I1435&gt;=H1435),"Цена учтена","Уточнить цену/количество"))</x:f>
        <x:v>Цена учтена</x:v>
      </x:c>
      <x:c r="P1435" s="10"/>
      <x:c r="Q1435" s="18" t="str">
        <x:v>Бюджетная оценка автора</x:v>
      </x:c>
      <x:c r="R1435" s="18" t="str"/>
    </x:row>
    <x:row r="1436" ht="44" customHeight="1">
      <x:c r="A1436" s="10" t="str">
        <x:v>B10.1</x:v>
      </x:c>
      <x:c r="B1436" s="10" t="str">
        <x:v>B10</x:v>
      </x:c>
      <x:c r="C1436" s="11" t="str">
        <x:v>Оборудование</x:v>
      </x:c>
      <x:c r="D1436" s="11" t="str">
        <x:v>Кулер CPU</x:v>
      </x:c>
      <x:c r="E1436" s="11" t="str">
        <x:v>sTR5, рассчитан на 350W, полностью перекрывает крышку CPU</x:v>
      </x:c>
      <x:c r="F1436" s="14" t="n">
        <x:v>1</x:v>
      </x:c>
      <x:c r="G1436" s="3" t="str">
        <x:v>шт</x:v>
      </x:c>
      <x:c r="H1436" s="15" t="n">
        <x:v>150</x:v>
      </x:c>
      <x:c r="I1436" s="15" t="n">
        <x:v>300</x:v>
      </x:c>
      <x:c r="J1436" s="16" t="n">
        <x:f>IF(AND(ISNUMBER(F1436),ISNUMBER(H1436)),F1436*H1436,"")</x:f>
        <x:v>150</x:v>
      </x:c>
      <x:c r="K1436" s="16" t="n">
        <x:f>IF(AND(ISNUMBER(F1436),ISNUMBER(I1436)),F1436*I1436,"")</x:f>
        <x:v>300</x:v>
      </x:c>
      <x:c r="L1436" s="11" t="str">
        <x:v>Купить</x:v>
      </x:c>
      <x:c r="M1436" s="11" t="str">
        <x:v>Проверить QVL платы, питание, габариты и доступность. Не смешивать настольную DDR5 UDIMM и ECC RDIMM.</x:v>
      </x:c>
      <x:c r="N1436" s="11" t="str">
        <x:v>Бюджетная оценка на 03.10.2026. Источник подтверждает характеристики, а не цену.</x:v>
      </x:c>
      <x:c r="O1436" s="11" t="str">
        <x:f>IF(C1436="Опционально","Вне итога",IF(AND(ISNUMBER(F1436),ISNUMBER(H1436),ISNUMBER(I1436),F1436&gt;0,H1436&gt;=0,I1436&gt;=H1436),"Цена учтена","Уточнить цену/количество"))</x:f>
        <x:v>Цена учтена</x:v>
      </x:c>
      <x:c r="P1436" s="10"/>
      <x:c r="Q1436" s="18" t="str">
        <x:v>Бюджетная оценка автора</x:v>
      </x:c>
      <x:c r="R1436" s="18" t="str"/>
    </x:row>
    <x:row r="1437" ht="44" customHeight="1">
      <x:c r="A1437" s="10" t="str">
        <x:v>B10.1</x:v>
      </x:c>
      <x:c r="B1437" s="10" t="str">
        <x:v>B10</x:v>
      </x:c>
      <x:c r="C1437" s="11" t="str">
        <x:v>Оборудование</x:v>
      </x:c>
      <x:c r="D1437" s="11" t="str">
        <x:v>Корпус</x:v>
      </x:c>
      <x:c r="E1437" s="11" t="str">
        <x:v>SSI-EEB/E-ATX по размерам платы, место под 600W GPU</x:v>
      </x:c>
      <x:c r="F1437" s="14" t="n">
        <x:v>1</x:v>
      </x:c>
      <x:c r="G1437" s="3" t="str">
        <x:v>шт</x:v>
      </x:c>
      <x:c r="H1437" s="15" t="n">
        <x:v>250</x:v>
      </x:c>
      <x:c r="I1437" s="15" t="n">
        <x:v>600</x:v>
      </x:c>
      <x:c r="J1437" s="16" t="n">
        <x:f>IF(AND(ISNUMBER(F1437),ISNUMBER(H1437)),F1437*H1437,"")</x:f>
        <x:v>250</x:v>
      </x:c>
      <x:c r="K1437" s="16" t="n">
        <x:f>IF(AND(ISNUMBER(F1437),ISNUMBER(I1437)),F1437*I1437,"")</x:f>
        <x:v>600</x:v>
      </x:c>
      <x:c r="L1437" s="11" t="str">
        <x:v>Купить</x:v>
      </x:c>
      <x:c r="M1437" s="11" t="str">
        <x:v>Проверить QVL платы, питание, габариты и доступность. Не смешивать настольную DDR5 UDIMM и ECC RDIMM.</x:v>
      </x:c>
      <x:c r="N1437" s="11" t="str">
        <x:v>Бюджетная оценка на 03.10.2026. Источник подтверждает характеристики, а не цену.</x:v>
      </x:c>
      <x:c r="O1437" s="11" t="str">
        <x:f>IF(C1437="Опционально","Вне итога",IF(AND(ISNUMBER(F1437),ISNUMBER(H1437),ISNUMBER(I1437),F1437&gt;0,H1437&gt;=0,I1437&gt;=H1437),"Цена учтена","Уточнить цену/количество"))</x:f>
        <x:v>Цена учтена</x:v>
      </x:c>
      <x:c r="P1437" s="10"/>
      <x:c r="Q1437" s="18" t="str">
        <x:v>Бюджетная оценка автора</x:v>
      </x:c>
      <x:c r="R1437" s="18" t="str"/>
    </x:row>
    <x:row r="1438" ht="44" customHeight="1">
      <x:c r="A1438" s="10" t="str">
        <x:v>B10.1</x:v>
      </x:c>
      <x:c r="B1438" s="10" t="str">
        <x:v>B10</x:v>
      </x:c>
      <x:c r="C1438" s="11" t="str">
        <x:v>Оборудование</x:v>
      </x:c>
      <x:c r="D1438" s="11" t="str">
        <x:v>Вентиляторы</x:v>
      </x:c>
      <x:c r="E1438" s="11" t="str">
        <x:v>140 мм, PWM, подобранный воздушный поток</x:v>
      </x:c>
      <x:c r="F1438" s="14" t="n">
        <x:v>6</x:v>
      </x:c>
      <x:c r="G1438" s="3" t="str">
        <x:v>шт</x:v>
      </x:c>
      <x:c r="H1438" s="15" t="n">
        <x:v>25</x:v>
      </x:c>
      <x:c r="I1438" s="15" t="n">
        <x:v>60</x:v>
      </x:c>
      <x:c r="J1438" s="16" t="n">
        <x:f>IF(AND(ISNUMBER(F1438),ISNUMBER(H1438)),F1438*H1438,"")</x:f>
        <x:v>150</x:v>
      </x:c>
      <x:c r="K1438" s="16" t="n">
        <x:f>IF(AND(ISNUMBER(F1438),ISNUMBER(I1438)),F1438*I1438,"")</x:f>
        <x:v>360</x:v>
      </x:c>
      <x:c r="L1438" s="11" t="str">
        <x:v>Купить</x:v>
      </x:c>
      <x:c r="M1438" s="11" t="str">
        <x:v>Проверить QVL платы, питание, габариты и доступность. Не смешивать настольную DDR5 UDIMM и ECC RDIMM.</x:v>
      </x:c>
      <x:c r="N1438" s="11" t="str">
        <x:v>Бюджетная оценка на 03.10.2026. Источник подтверждает характеристики, а не цену.</x:v>
      </x:c>
      <x:c r="O1438" s="11" t="str">
        <x:f>IF(C1438="Опционально","Вне итога",IF(AND(ISNUMBER(F1438),ISNUMBER(H1438),ISNUMBER(I1438),F1438&gt;0,H1438&gt;=0,I1438&gt;=H1438),"Цена учтена","Уточнить цену/количество"))</x:f>
        <x:v>Цена учтена</x:v>
      </x:c>
      <x:c r="P1438" s="10"/>
      <x:c r="Q1438" s="18" t="str">
        <x:v>Бюджетная оценка автора</x:v>
      </x:c>
      <x:c r="R1438" s="18" t="str"/>
    </x:row>
    <x:row r="1439" ht="44" customHeight="1">
      <x:c r="A1439" s="10" t="str">
        <x:v>B10.1</x:v>
      </x:c>
      <x:c r="B1439" s="10" t="str">
        <x:v>B10</x:v>
      </x:c>
      <x:c r="C1439" s="11" t="str">
        <x:v>Оборудование</x:v>
      </x:c>
      <x:c r="D1439" s="11" t="str">
        <x:v>SSD данных</x:v>
      </x:c>
      <x:c r="E1439" s="11" t="str">
        <x:v>4×7.68TB enterprise NVMe, U.2/U.3 по адаптерам</x:v>
      </x:c>
      <x:c r="F1439" s="14" t="n">
        <x:v>4</x:v>
      </x:c>
      <x:c r="G1439" s="3" t="str">
        <x:v>шт</x:v>
      </x:c>
      <x:c r="H1439" s="15" t="n">
        <x:v>650</x:v>
      </x:c>
      <x:c r="I1439" s="15" t="n">
        <x:v>1200</x:v>
      </x:c>
      <x:c r="J1439" s="16" t="n">
        <x:f>IF(AND(ISNUMBER(F1439),ISNUMBER(H1439)),F1439*H1439,"")</x:f>
        <x:v>2600</x:v>
      </x:c>
      <x:c r="K1439" s="16" t="n">
        <x:f>IF(AND(ISNUMBER(F1439),ISNUMBER(I1439)),F1439*I1439,"")</x:f>
        <x:v>4800</x:v>
      </x:c>
      <x:c r="L1439" s="11" t="str">
        <x:v>Купить</x:v>
      </x:c>
      <x:c r="M1439" s="11" t="str">
        <x:v>Проверить QVL платы, питание, габариты и доступность. Не смешивать настольную DDR5 UDIMM и ECC RDIMM.</x:v>
      </x:c>
      <x:c r="N1439" s="11" t="str">
        <x:v>Бюджетная оценка на 03.10.2026. Источник подтверждает характеристики, а не цену.</x:v>
      </x:c>
      <x:c r="O1439" s="11" t="str">
        <x:f>IF(C1439="Опционально","Вне итога",IF(AND(ISNUMBER(F1439),ISNUMBER(H1439),ISNUMBER(I1439),F1439&gt;0,H1439&gt;=0,I1439&gt;=H1439),"Цена учтена","Уточнить цену/количество"))</x:f>
        <x:v>Цена учтена</x:v>
      </x:c>
      <x:c r="P1439" s="10"/>
      <x:c r="Q1439" s="18" t="str">
        <x:v>Бюджетная оценка автора</x:v>
      </x:c>
      <x:c r="R1439" s="18" t="str"/>
    </x:row>
    <x:row r="1440" ht="44" customHeight="1">
      <x:c r="A1440" s="10" t="str">
        <x:v>B10.1</x:v>
      </x:c>
      <x:c r="B1440" s="10" t="str">
        <x:v>B10</x:v>
      </x:c>
      <x:c r="C1440" s="11" t="str">
        <x:v>Оборудование</x:v>
      </x:c>
      <x:c r="D1440" s="11" t="str">
        <x:v>Платы и кабели NVMe</x:v>
      </x:c>
      <x:c r="E1440" s="11" t="str">
        <x:v>PCIe x16 bifurcation/коммутатор, 4 U.2/U.3 линии и питание по QVL</x:v>
      </x:c>
      <x:c r="F1440" s="14" t="n">
        <x:v>1</x:v>
      </x:c>
      <x:c r="G1440" s="3" t="str">
        <x:v>шт</x:v>
      </x:c>
      <x:c r="H1440" s="15" t="n">
        <x:v>700</x:v>
      </x:c>
      <x:c r="I1440" s="15" t="n">
        <x:v>1800</x:v>
      </x:c>
      <x:c r="J1440" s="16" t="n">
        <x:f>IF(AND(ISNUMBER(F1440),ISNUMBER(H1440)),F1440*H1440,"")</x:f>
        <x:v>700</x:v>
      </x:c>
      <x:c r="K1440" s="16" t="n">
        <x:f>IF(AND(ISNUMBER(F1440),ISNUMBER(I1440)),F1440*I1440,"")</x:f>
        <x:v>1800</x:v>
      </x:c>
      <x:c r="L1440" s="11" t="str">
        <x:v>Купить</x:v>
      </x:c>
      <x:c r="M1440" s="11" t="str">
        <x:v>Проверить QVL платы, питание, габариты и доступность. Не смешивать настольную DDR5 UDIMM и ECC RDIMM.</x:v>
      </x:c>
      <x:c r="N1440" s="11" t="str">
        <x:v>Бюджетная оценка на 03.10.2026. Источник подтверждает характеристики, а не цену.</x:v>
      </x:c>
      <x:c r="O1440" s="11" t="str">
        <x:f>IF(C1440="Опционально","Вне итога",IF(AND(ISNUMBER(F1440),ISNUMBER(H1440),ISNUMBER(I1440),F1440&gt;0,H1440&gt;=0,I1440&gt;=H1440),"Цена учтена","Уточнить цену/количество"))</x:f>
        <x:v>Цена учтена</x:v>
      </x:c>
      <x:c r="P1440" s="10"/>
      <x:c r="Q1440" s="18" t="str">
        <x:v>Бюджетная оценка автора</x:v>
      </x:c>
      <x:c r="R1440" s="18" t="str"/>
    </x:row>
    <x:row r="1441" ht="44" customHeight="1">
      <x:c r="A1441" s="10" t="str">
        <x:v>B10.1</x:v>
      </x:c>
      <x:c r="B1441" s="10" t="str">
        <x:v>B10</x:v>
      </x:c>
      <x:c r="C1441" s="11" t="str">
        <x:v>Оборудование</x:v>
      </x:c>
      <x:c r="D1441" s="11" t="str">
        <x:v>Комплект сборки ПК</x:v>
      </x:c>
      <x:c r="E1441" s="11" t="str">
        <x:v>Крепёж, термопаста, опора GPU, кабели/переходы по плате</x:v>
      </x:c>
      <x:c r="F1441" s="14" t="n">
        <x:v>1</x:v>
      </x:c>
      <x:c r="G1441" s="3" t="str">
        <x:v>к-т</x:v>
      </x:c>
      <x:c r="H1441" s="15" t="n">
        <x:v>60</x:v>
      </x:c>
      <x:c r="I1441" s="15" t="n">
        <x:v>180</x:v>
      </x:c>
      <x:c r="J1441" s="16" t="n">
        <x:f>IF(AND(ISNUMBER(F1441),ISNUMBER(H1441)),F1441*H1441,"")</x:f>
        <x:v>60</x:v>
      </x:c>
      <x:c r="K1441" s="16" t="n">
        <x:f>IF(AND(ISNUMBER(F1441),ISNUMBER(I1441)),F1441*I1441,"")</x:f>
        <x:v>180</x:v>
      </x:c>
      <x:c r="L1441" s="11" t="str">
        <x:v>Купить</x:v>
      </x:c>
      <x:c r="M1441" s="11" t="str">
        <x:v>Штатные GPU-кабели входят в PSU. Дополнительный переходник питания покупать только по требованиям производителя.</x:v>
      </x:c>
      <x:c r="N1441" s="11" t="str">
        <x:v>Бюджетная оценка на 03.10.2026. Источник подтверждает характеристики, а не цену.</x:v>
      </x:c>
      <x:c r="O1441" s="11" t="str">
        <x:f>IF(C1441="Опционально","Вне итога",IF(AND(ISNUMBER(F1441),ISNUMBER(H1441),ISNUMBER(I1441),F1441&gt;0,H1441&gt;=0,I1441&gt;=H1441),"Цена учтена","Уточнить цену/количество"))</x:f>
        <x:v>Цена учтена</x:v>
      </x:c>
      <x:c r="P1441" s="10"/>
      <x:c r="Q1441" s="18" t="str">
        <x:v>Бюджетная оценка автора</x:v>
      </x:c>
      <x:c r="R1441" s="18" t="str"/>
    </x:row>
    <x:row r="1442" ht="44" customHeight="1">
      <x:c r="A1442" s="10" t="str">
        <x:v>B10.1</x:v>
      </x:c>
      <x:c r="B1442" s="10" t="str">
        <x:v>B10</x:v>
      </x:c>
      <x:c r="C1442" s="11" t="str">
        <x:v>Запуск</x:v>
      </x:c>
      <x:c r="D1442" s="11" t="str">
        <x:v>Сборка и аппаратный тест</x:v>
      </x:c>
      <x:c r="E1442" s="11" t="str">
        <x:v>Установка компонентов, BIOS, память, температурный стресс-тест</x:v>
      </x:c>
      <x:c r="F1442" s="14" t="n">
        <x:v>1</x:v>
      </x:c>
      <x:c r="G1442" s="3" t="str">
        <x:v>усл</x:v>
      </x:c>
      <x:c r="H1442" s="15" t="n">
        <x:v>250</x:v>
      </x:c>
      <x:c r="I1442" s="15" t="n">
        <x:v>900</x:v>
      </x:c>
      <x:c r="J1442" s="16" t="n">
        <x:f>IF(AND(ISNUMBER(F1442),ISNUMBER(H1442)),F1442*H1442,"")</x:f>
        <x:v>250</x:v>
      </x:c>
      <x:c r="K1442" s="16" t="n">
        <x:f>IF(AND(ISNUMBER(F1442),ISNUMBER(I1442)),F1442*I1442,"")</x:f>
        <x:v>900</x:v>
      </x:c>
      <x:c r="L1442" s="11" t="str">
        <x:v>Купить</x:v>
      </x:c>
      <x:c r="M1442" s="11" t="str"/>
      <x:c r="N1442" s="11" t="str">
        <x:v>Бюджетная оценка на 03.10.2026. Источник подтверждает характеристики, а не цену.</x:v>
      </x:c>
      <x:c r="O1442" s="11" t="str">
        <x:f>IF(C1442="Опционально","Вне итога",IF(AND(ISNUMBER(F1442),ISNUMBER(H1442),ISNUMBER(I1442),F1442&gt;0,H1442&gt;=0,I1442&gt;=H1442),"Цена учтена","Уточнить цену/количество"))</x:f>
        <x:v>Цена учтена</x:v>
      </x:c>
      <x:c r="P1442" s="10"/>
      <x:c r="Q1442" s="18" t="str">
        <x:v>Бюджетная оценка автора</x:v>
      </x:c>
      <x:c r="R1442" s="18" t="str"/>
    </x:row>
    <x:row r="1443" ht="44" customHeight="1">
      <x:c r="A1443" s="10" t="str">
        <x:v>B10.1</x:v>
      </x:c>
      <x:c r="B1443" s="10" t="str">
        <x:v>B10</x:v>
      </x:c>
      <x:c r="C1443" s="11" t="str">
        <x:v>Оборудование</x:v>
      </x:c>
      <x:c r="D1443" s="11" t="str">
        <x:v>Коммутатор обычной сети</x:v>
      </x:c>
      <x:c r="E1443" s="11" t="str">
        <x:v>8×RJ45 1/2.5/5/10GbE, управляемый. При &gt;6 узлах: 24 порта</x:v>
      </x:c>
      <x:c r="F1443" s="14" t="n">
        <x:v>1</x:v>
      </x:c>
      <x:c r="G1443" s="3" t="str">
        <x:v>шт</x:v>
      </x:c>
      <x:c r="H1443" s="15" t="n">
        <x:v>650</x:v>
      </x:c>
      <x:c r="I1443" s="15" t="n">
        <x:v>1600</x:v>
      </x:c>
      <x:c r="J1443" s="16" t="n">
        <x:f>IF(AND(ISNUMBER(F1443),ISNUMBER(H1443)),F1443*H1443,"")</x:f>
        <x:v>650</x:v>
      </x:c>
      <x:c r="K1443" s="16" t="n">
        <x:f>IF(AND(ISNUMBER(F1443),ISNUMBER(I1443)),F1443*I1443,"")</x:f>
        <x:v>1600</x:v>
      </x:c>
      <x:c r="L1443" s="11" t="str">
        <x:v>Купить</x:v>
      </x:c>
      <x:c r="M1443" s="11" t="str">
        <x:v>Управление, загрузка файлов, резервные копии. Использовать Ethernet ОС, а не BMC.</x:v>
      </x:c>
      <x:c r="N1443" s="11" t="str">
        <x:v>Бюджетная оценка на 03.10.2026. Источник подтверждает характеристики, а не цену.</x:v>
      </x:c>
      <x:c r="O1443" s="11" t="str">
        <x:f>IF(C1443="Опционально","Вне итога",IF(AND(ISNUMBER(F1443),ISNUMBER(H1443),ISNUMBER(I1443),F1443&gt;0,H1443&gt;=0,I1443&gt;=H1443),"Цена учтена","Уточнить цену/количество"))</x:f>
        <x:v>Цена учтена</x:v>
      </x:c>
      <x:c r="P1443" s="10"/>
      <x:c r="Q1443" s="18" t="str">
        <x:v>Бюджетная оценка автора</x:v>
      </x:c>
      <x:c r="R1443" s="18" t="str"/>
    </x:row>
    <x:row r="1444" ht="44" customHeight="1">
      <x:c r="A1444" s="10" t="str">
        <x:v>B10.1</x:v>
      </x:c>
      <x:c r="B1444" s="10" t="str">
        <x:v>B10</x:v>
      </x:c>
      <x:c r="C1444" s="11" t="str">
        <x:v>Оборудование</x:v>
      </x:c>
      <x:c r="D1444" s="11" t="str">
        <x:v>Сетевой шлюз</x:v>
      </x:c>
      <x:c r="E1444" s="11" t="str">
        <x:v>Проводной маршрутизатор с межсетевым экраном, ≥1GbE</x:v>
      </x:c>
      <x:c r="F1444" s="14" t="n">
        <x:v>1</x:v>
      </x:c>
      <x:c r="G1444" s="3" t="str">
        <x:v>шт</x:v>
      </x:c>
      <x:c r="H1444" s="15" t="n">
        <x:v>150</x:v>
      </x:c>
      <x:c r="I1444" s="15" t="n">
        <x:v>500</x:v>
      </x:c>
      <x:c r="J1444" s="16" t="n">
        <x:f>IF(AND(ISNUMBER(F1444),ISNUMBER(H1444)),F1444*H1444,"")</x:f>
        <x:v>150</x:v>
      </x:c>
      <x:c r="K1444" s="16" t="n">
        <x:f>IF(AND(ISNUMBER(F1444),ISNUMBER(I1444)),F1444*I1444,"")</x:f>
        <x:v>500</x:v>
      </x:c>
      <x:c r="L1444" s="11" t="str">
        <x:v>Купить</x:v>
      </x:c>
      <x:c r="M1444" s="11" t="str">
        <x:v>Подключение к локальной сети. Плата за связь не включена.</x:v>
      </x:c>
      <x:c r="N1444" s="11" t="str">
        <x:v>Бюджетная оценка на 03.10.2026. Источник подтверждает характеристики, а не цену.</x:v>
      </x:c>
      <x:c r="O1444" s="11" t="str">
        <x:f>IF(C1444="Опционально","Вне итога",IF(AND(ISNUMBER(F1444),ISNUMBER(H1444),ISNUMBER(I1444),F1444&gt;0,H1444&gt;=0,I1444&gt;=H1444),"Цена учтена","Уточнить цену/количество"))</x:f>
        <x:v>Цена учтена</x:v>
      </x:c>
      <x:c r="P1444" s="10"/>
      <x:c r="Q1444" s="18" t="str">
        <x:v>Бюджетная оценка автора</x:v>
      </x:c>
      <x:c r="R1444" s="18" t="str"/>
    </x:row>
    <x:row r="1445" ht="44" customHeight="1">
      <x:c r="A1445" s="10" t="str">
        <x:v>B10.1</x:v>
      </x:c>
      <x:c r="B1445" s="10" t="str">
        <x:v>B10</x:v>
      </x:c>
      <x:c r="C1445" s="11" t="str">
        <x:v>Оборудование</x:v>
      </x:c>
      <x:c r="D1445" s="11" t="str">
        <x:v>Резервное хранилище</x:v>
      </x:c>
      <x:c r="E1445" s="11" t="str">
        <x:v>NAS 4 отсека, 10GbE, RAM ≥16GB, диски отдельно</x:v>
      </x:c>
      <x:c r="F1445" s="14" t="n">
        <x:v>1</x:v>
      </x:c>
      <x:c r="G1445" s="3" t="str">
        <x:v>шт</x:v>
      </x:c>
      <x:c r="H1445" s="15" t="n">
        <x:v>1100</x:v>
      </x:c>
      <x:c r="I1445" s="15" t="n">
        <x:v>2600</x:v>
      </x:c>
      <x:c r="J1445" s="16" t="n">
        <x:f>IF(AND(ISNUMBER(F1445),ISNUMBER(H1445)),F1445*H1445,"")</x:f>
        <x:v>1100</x:v>
      </x:c>
      <x:c r="K1445" s="16" t="n">
        <x:f>IF(AND(ISNUMBER(F1445),ISNUMBER(I1445)),F1445*I1445,"")</x:f>
        <x:v>2600</x:v>
      </x:c>
      <x:c r="L1445" s="11" t="str">
        <x:v>Купить</x:v>
      </x:c>
      <x:c r="M1445" s="11" t="str">
        <x:v>Копии настроек, данных и контрольных точек. Основной сервер не считается резервной копией.</x:v>
      </x:c>
      <x:c r="N1445" s="11" t="str">
        <x:v>Бюджетная оценка на 03.10.2026. Источник подтверждает характеристики, а не цену.</x:v>
      </x:c>
      <x:c r="O1445" s="11" t="str">
        <x:f>IF(C1445="Опционально","Вне итога",IF(AND(ISNUMBER(F1445),ISNUMBER(H1445),ISNUMBER(I1445),F1445&gt;0,H1445&gt;=0,I1445&gt;=H1445),"Цена учтена","Уточнить цену/количество"))</x:f>
        <x:v>Цена учтена</x:v>
      </x:c>
      <x:c r="P1445" s="10"/>
      <x:c r="Q1445" s="18" t="str">
        <x:v>Бюджетная оценка автора</x:v>
      </x:c>
      <x:c r="R1445" s="18" t="str"/>
    </x:row>
    <x:row r="1446" ht="44" customHeight="1">
      <x:c r="A1446" s="10" t="str">
        <x:v>B10.1</x:v>
      </x:c>
      <x:c r="B1446" s="10" t="str">
        <x:v>B10</x:v>
      </x:c>
      <x:c r="C1446" s="11" t="str">
        <x:v>Оборудование</x:v>
      </x:c>
      <x:c r="D1446" s="11" t="str">
        <x:v>Диски резервного хранилища</x:v>
      </x:c>
      <x:c r="E1446" s="11" t="str">
        <x:v>4×12TB NAS/enterprise HDD. RAID6: около 24TB до форматирования</x:v>
      </x:c>
      <x:c r="F1446" s="14" t="n">
        <x:v>4</x:v>
      </x:c>
      <x:c r="G1446" s="3" t="str">
        <x:v>шт</x:v>
      </x:c>
      <x:c r="H1446" s="15" t="n">
        <x:v>250</x:v>
      </x:c>
      <x:c r="I1446" s="15" t="n">
        <x:v>430</x:v>
      </x:c>
      <x:c r="J1446" s="16" t="n">
        <x:f>IF(AND(ISNUMBER(F1446),ISNUMBER(H1446)),F1446*H1446,"")</x:f>
        <x:v>1000</x:v>
      </x:c>
      <x:c r="K1446" s="16" t="n">
        <x:f>IF(AND(ISNUMBER(F1446),ISNUMBER(I1446)),F1446*I1446,"")</x:f>
        <x:v>1720</x:v>
      </x:c>
      <x:c r="L1446" s="11" t="str">
        <x:v>Купить</x:v>
      </x:c>
      <x:c r="M1446" s="11" t="str">
        <x:v>Цена каждого диска. Один дополнительный запасной диск указан отдельно.</x:v>
      </x:c>
      <x:c r="N1446" s="11" t="str">
        <x:v>Бюджетная оценка на 03.10.2026. Источник подтверждает характеристики, а не цену.</x:v>
      </x:c>
      <x:c r="O1446" s="11" t="str">
        <x:f>IF(C1446="Опционально","Вне итога",IF(AND(ISNUMBER(F1446),ISNUMBER(H1446),ISNUMBER(I1446),F1446&gt;0,H1446&gt;=0,I1446&gt;=H1446),"Цена учтена","Уточнить цену/количество"))</x:f>
        <x:v>Цена учтена</x:v>
      </x:c>
      <x:c r="P1446" s="10"/>
      <x:c r="Q1446" s="18" t="str">
        <x:v>Бюджетная оценка автора</x:v>
      </x:c>
      <x:c r="R1446" s="18" t="str"/>
    </x:row>
    <x:row r="1447" ht="44" customHeight="1">
      <x:c r="A1447" s="10" t="str">
        <x:v>B10.1</x:v>
      </x:c>
      <x:c r="B1447" s="10" t="str">
        <x:v>B10</x:v>
      </x:c>
      <x:c r="C1447" s="11" t="str">
        <x:v>Оборудование</x:v>
      </x:c>
      <x:c r="D1447" s="11" t="str">
        <x:v>Запасной диск NAS</x:v>
      </x:c>
      <x:c r="E1447" s="11" t="str">
        <x:v>12TB той же совместимой серии</x:v>
      </x:c>
      <x:c r="F1447" s="14" t="n">
        <x:v>1</x:v>
      </x:c>
      <x:c r="G1447" s="3" t="str">
        <x:v>шт</x:v>
      </x:c>
      <x:c r="H1447" s="15" t="n">
        <x:v>250</x:v>
      </x:c>
      <x:c r="I1447" s="15" t="n">
        <x:v>430</x:v>
      </x:c>
      <x:c r="J1447" s="16" t="n">
        <x:f>IF(AND(ISNUMBER(F1447),ISNUMBER(H1447)),F1447*H1447,"")</x:f>
        <x:v>250</x:v>
      </x:c>
      <x:c r="K1447" s="16" t="n">
        <x:f>IF(AND(ISNUMBER(F1447),ISNUMBER(I1447)),F1447*I1447,"")</x:f>
        <x:v>430</x:v>
      </x:c>
      <x:c r="L1447" s="11" t="str">
        <x:v>Купить</x:v>
      </x:c>
      <x:c r="M1447" s="11" t="str">
        <x:v>Быстрая замена отказавшего диска.</x:v>
      </x:c>
      <x:c r="N1447" s="11" t="str">
        <x:v>Бюджетная оценка на 03.10.2026. Источник подтверждает характеристики, а не цену.</x:v>
      </x:c>
      <x:c r="O1447" s="11" t="str">
        <x:f>IF(C1447="Опционально","Вне итога",IF(AND(ISNUMBER(F1447),ISNUMBER(H1447),ISNUMBER(I1447),F1447&gt;0,H1447&gt;=0,I1447&gt;=H1447),"Цена учтена","Уточнить цену/количество"))</x:f>
        <x:v>Цена учтена</x:v>
      </x:c>
      <x:c r="P1447" s="10"/>
      <x:c r="Q1447" s="18" t="str">
        <x:v>Бюджетная оценка автора</x:v>
      </x:c>
      <x:c r="R1447" s="18" t="str"/>
    </x:row>
    <x:row r="1448" ht="44" customHeight="1">
      <x:c r="A1448" s="10" t="str">
        <x:v>B10.1</x:v>
      </x:c>
      <x:c r="B1448" s="10" t="str">
        <x:v>B10</x:v>
      </x:c>
      <x:c r="C1448" s="11" t="str">
        <x:v>Оборудование</x:v>
      </x:c>
      <x:c r="D1448" s="11" t="str">
        <x:v>Рабочее место администратора</x:v>
      </x:c>
      <x:c r="E1448" s="11" t="str">
        <x:v>Мини-ПК 16GB RAM, SSD 512GB, Ethernet</x:v>
      </x:c>
      <x:c r="F1448" s="14" t="n">
        <x:v>1</x:v>
      </x:c>
      <x:c r="G1448" s="3" t="str">
        <x:v>шт</x:v>
      </x:c>
      <x:c r="H1448" s="15" t="n">
        <x:v>400</x:v>
      </x:c>
      <x:c r="I1448" s="15" t="n">
        <x:v>800</x:v>
      </x:c>
      <x:c r="J1448" s="16" t="n">
        <x:f>IF(AND(ISNUMBER(F1448),ISNUMBER(H1448)),F1448*H1448,"")</x:f>
        <x:v>400</x:v>
      </x:c>
      <x:c r="K1448" s="16" t="n">
        <x:f>IF(AND(ISNUMBER(F1448),ISNUMBER(I1448)),F1448*I1448,"")</x:f>
        <x:v>800</x:v>
      </x:c>
      <x:c r="L1448" s="11" t="str">
        <x:v>Купить</x:v>
      </x:c>
      <x:c r="M1448" s="11" t="str">
        <x:v>Настройка и управление системой. Для Mac можно использовать один узел вместо отдельного ПК.</x:v>
      </x:c>
      <x:c r="N1448" s="11" t="str">
        <x:v>Бюджетная оценка на 03.10.2026. Источник подтверждает характеристики, а не цену.</x:v>
      </x:c>
      <x:c r="O1448" s="11" t="str">
        <x:f>IF(C1448="Опционально","Вне итога",IF(AND(ISNUMBER(F1448),ISNUMBER(H1448),ISNUMBER(I1448),F1448&gt;0,H1448&gt;=0,I1448&gt;=H1448),"Цена учтена","Уточнить цену/количество"))</x:f>
        <x:v>Цена учтена</x:v>
      </x:c>
      <x:c r="P1448" s="10"/>
      <x:c r="Q1448" s="18" t="str">
        <x:v>Бюджетная оценка автора</x:v>
      </x:c>
      <x:c r="R1448" s="18" t="str"/>
    </x:row>
    <x:row r="1449" ht="44" customHeight="1">
      <x:c r="A1449" s="10" t="str">
        <x:v>B10.1</x:v>
      </x:c>
      <x:c r="B1449" s="10" t="str">
        <x:v>B10</x:v>
      </x:c>
      <x:c r="C1449" s="11" t="str">
        <x:v>Оборудование</x:v>
      </x:c>
      <x:c r="D1449" s="11" t="str">
        <x:v>Монитор</x:v>
      </x:c>
      <x:c r="E1449" s="11" t="str">
        <x:v>27 дюймов, HDMI/DisplayPort</x:v>
      </x:c>
      <x:c r="F1449" s="14" t="n">
        <x:v>1</x:v>
      </x:c>
      <x:c r="G1449" s="3" t="str">
        <x:v>шт</x:v>
      </x:c>
      <x:c r="H1449" s="15" t="n">
        <x:v>160</x:v>
      </x:c>
      <x:c r="I1449" s="15" t="n">
        <x:v>320</x:v>
      </x:c>
      <x:c r="J1449" s="16" t="n">
        <x:f>IF(AND(ISNUMBER(F1449),ISNUMBER(H1449)),F1449*H1449,"")</x:f>
        <x:v>160</x:v>
      </x:c>
      <x:c r="K1449" s="16" t="n">
        <x:f>IF(AND(ISNUMBER(F1449),ISNUMBER(I1449)),F1449*I1449,"")</x:f>
        <x:v>320</x:v>
      </x:c>
      <x:c r="L1449" s="11" t="str">
        <x:v>Купить</x:v>
      </x:c>
      <x:c r="M1449" s="11" t="str"/>
      <x:c r="N1449" s="11" t="str">
        <x:v>Бюджетная оценка на 03.10.2026. Источник подтверждает характеристики, а не цену.</x:v>
      </x:c>
      <x:c r="O1449" s="11" t="str">
        <x:f>IF(C1449="Опционально","Вне итога",IF(AND(ISNUMBER(F1449),ISNUMBER(H1449),ISNUMBER(I1449),F1449&gt;0,H1449&gt;=0,I1449&gt;=H1449),"Цена учтена","Уточнить цену/количество"))</x:f>
        <x:v>Цена учтена</x:v>
      </x:c>
      <x:c r="P1449" s="10"/>
      <x:c r="Q1449" s="18" t="str">
        <x:v>Бюджетная оценка автора</x:v>
      </x:c>
      <x:c r="R1449" s="18" t="str"/>
    </x:row>
    <x:row r="1450" ht="44" customHeight="1">
      <x:c r="A1450" s="10" t="str">
        <x:v>B10.1</x:v>
      </x:c>
      <x:c r="B1450" s="10" t="str">
        <x:v>B10</x:v>
      </x:c>
      <x:c r="C1450" s="11" t="str">
        <x:v>Оборудование</x:v>
      </x:c>
      <x:c r="D1450" s="11" t="str">
        <x:v>Клавиатура и мышь</x:v>
      </x:c>
      <x:c r="E1450" s="11" t="str">
        <x:v>Проводные USB</x:v>
      </x:c>
      <x:c r="F1450" s="14" t="n">
        <x:v>1</x:v>
      </x:c>
      <x:c r="G1450" s="3" t="str">
        <x:v>к-т</x:v>
      </x:c>
      <x:c r="H1450" s="15" t="n">
        <x:v>30</x:v>
      </x:c>
      <x:c r="I1450" s="15" t="n">
        <x:v>70</x:v>
      </x:c>
      <x:c r="J1450" s="16" t="n">
        <x:f>IF(AND(ISNUMBER(F1450),ISNUMBER(H1450)),F1450*H1450,"")</x:f>
        <x:v>30</x:v>
      </x:c>
      <x:c r="K1450" s="16" t="n">
        <x:f>IF(AND(ISNUMBER(F1450),ISNUMBER(I1450)),F1450*I1450,"")</x:f>
        <x:v>70</x:v>
      </x:c>
      <x:c r="L1450" s="11" t="str">
        <x:v>Купить</x:v>
      </x:c>
      <x:c r="M1450" s="11" t="str"/>
      <x:c r="N1450" s="11" t="str">
        <x:v>Бюджетная оценка на 03.10.2026. Источник подтверждает характеристики, а не цену.</x:v>
      </x:c>
      <x:c r="O1450" s="11" t="str">
        <x:f>IF(C1450="Опционально","Вне итога",IF(AND(ISNUMBER(F1450),ISNUMBER(H1450),ISNUMBER(I1450),F1450&gt;0,H1450&gt;=0,I1450&gt;=H1450),"Цена учтена","Уточнить цену/количество"))</x:f>
        <x:v>Цена учтена</x:v>
      </x:c>
      <x:c r="P1450" s="10"/>
      <x:c r="Q1450" s="18" t="str">
        <x:v>Бюджетная оценка автора</x:v>
      </x:c>
      <x:c r="R1450" s="18" t="str"/>
    </x:row>
    <x:row r="1451" ht="44" customHeight="1">
      <x:c r="A1451" s="10" t="str">
        <x:v>B10.1</x:v>
      </x:c>
      <x:c r="B1451" s="10" t="str">
        <x:v>B10</x:v>
      </x:c>
      <x:c r="C1451" s="11" t="str">
        <x:v>Оборудование</x:v>
      </x:c>
      <x:c r="D1451" s="11" t="str">
        <x:v>Кабель монитора</x:v>
      </x:c>
      <x:c r="E1451" s="11" t="str">
        <x:v>HDMI/DisplayPort 2 м, по разъёму компьютера</x:v>
      </x:c>
      <x:c r="F1451" s="14" t="n">
        <x:v>1</x:v>
      </x:c>
      <x:c r="G1451" s="3" t="str">
        <x:v>шт</x:v>
      </x:c>
      <x:c r="H1451" s="15" t="n">
        <x:v>10</x:v>
      </x:c>
      <x:c r="I1451" s="15" t="n">
        <x:v>30</x:v>
      </x:c>
      <x:c r="J1451" s="16" t="n">
        <x:f>IF(AND(ISNUMBER(F1451),ISNUMBER(H1451)),F1451*H1451,"")</x:f>
        <x:v>10</x:v>
      </x:c>
      <x:c r="K1451" s="16" t="n">
        <x:f>IF(AND(ISNUMBER(F1451),ISNUMBER(I1451)),F1451*I1451,"")</x:f>
        <x:v>30</x:v>
      </x:c>
      <x:c r="L1451" s="11" t="str">
        <x:v>Купить</x:v>
      </x:c>
      <x:c r="M1451" s="11" t="str"/>
      <x:c r="N1451" s="11" t="str">
        <x:v>Бюджетная оценка на 03.10.2026. Источник подтверждает характеристики, а не цену.</x:v>
      </x:c>
      <x:c r="O1451" s="11" t="str">
        <x:f>IF(C1451="Опционально","Вне итога",IF(AND(ISNUMBER(F1451),ISNUMBER(H1451),ISNUMBER(I1451),F1451&gt;0,H1451&gt;=0,I1451&gt;=H1451),"Цена учтена","Уточнить цену/количество"))</x:f>
        <x:v>Цена учтена</x:v>
      </x:c>
      <x:c r="P1451" s="10"/>
      <x:c r="Q1451" s="18" t="str">
        <x:v>Бюджетная оценка автора</x:v>
      </x:c>
      <x:c r="R1451" s="18" t="str"/>
    </x:row>
    <x:row r="1452" ht="44" customHeight="1">
      <x:c r="A1452" s="10" t="str">
        <x:v>B10.1</x:v>
      </x:c>
      <x:c r="B1452" s="10" t="str">
        <x:v>B10</x:v>
      </x:c>
      <x:c r="C1452" s="11" t="str">
        <x:v>Оборудование</x:v>
      </x:c>
      <x:c r="D1452" s="11" t="str">
        <x:v>Патч-корды обычной сети</x:v>
      </x:c>
      <x:c r="E1452" s="11" t="str">
        <x:v>Cat6A, 2 м, RJ45, заводские</x:v>
      </x:c>
      <x:c r="F1452" s="14" t="n">
        <x:v>8</x:v>
      </x:c>
      <x:c r="G1452" s="3" t="str">
        <x:v>шт</x:v>
      </x:c>
      <x:c r="H1452" s="15" t="n">
        <x:v>8</x:v>
      </x:c>
      <x:c r="I1452" s="15" t="n">
        <x:v>20</x:v>
      </x:c>
      <x:c r="J1452" s="16" t="n">
        <x:f>IF(AND(ISNUMBER(F1452),ISNUMBER(H1452)),F1452*H1452,"")</x:f>
        <x:v>64</x:v>
      </x:c>
      <x:c r="K1452" s="16" t="n">
        <x:f>IF(AND(ISNUMBER(F1452),ISNUMBER(I1452)),F1452*I1452,"")</x:f>
        <x:v>160</x:v>
      </x:c>
      <x:c r="L1452" s="11" t="str">
        <x:v>Купить</x:v>
      </x:c>
      <x:c r="M1452" s="11" t="str">
        <x:v>6 рабочих соединений и 2 запасных. Длина 2 м является исходным допущением.</x:v>
      </x:c>
      <x:c r="N1452" s="11" t="str">
        <x:v>Бюджетная оценка на 03.10.2026. Источник подтверждает характеристики, а не цену.</x:v>
      </x:c>
      <x:c r="O1452" s="11" t="str">
        <x:f>IF(C1452="Опционально","Вне итога",IF(AND(ISNUMBER(F1452),ISNUMBER(H1452),ISNUMBER(I1452),F1452&gt;0,H1452&gt;=0,I1452&gt;=H1452),"Цена учтена","Уточнить цену/количество"))</x:f>
        <x:v>Цена учтена</x:v>
      </x:c>
      <x:c r="P1452" s="10"/>
      <x:c r="Q1452" s="18" t="str">
        <x:v>Бюджетная оценка автора</x:v>
      </x:c>
      <x:c r="R1452" s="18" t="str"/>
    </x:row>
    <x:row r="1453" ht="44" customHeight="1">
      <x:c r="A1453" s="10" t="str">
        <x:v>B10.1</x:v>
      </x:c>
      <x:c r="B1453" s="10" t="str">
        <x:v>B10</x:v>
      </x:c>
      <x:c r="C1453" s="11" t="str">
        <x:v>Оборудование</x:v>
      </x:c>
      <x:c r="D1453" s="11" t="str">
        <x:v>USB-накопители для восстановления</x:v>
      </x:c>
      <x:c r="E1453" s="11" t="str">
        <x:v>64GB USB 3.x</x:v>
      </x:c>
      <x:c r="F1453" s="14" t="n">
        <x:v>2</x:v>
      </x:c>
      <x:c r="G1453" s="3" t="str">
        <x:v>шт</x:v>
      </x:c>
      <x:c r="H1453" s="15" t="n">
        <x:v>12</x:v>
      </x:c>
      <x:c r="I1453" s="15" t="n">
        <x:v>25</x:v>
      </x:c>
      <x:c r="J1453" s="16" t="n">
        <x:f>IF(AND(ISNUMBER(F1453),ISNUMBER(H1453)),F1453*H1453,"")</x:f>
        <x:v>24</x:v>
      </x:c>
      <x:c r="K1453" s="16" t="n">
        <x:f>IF(AND(ISNUMBER(F1453),ISNUMBER(I1453)),F1453*I1453,"")</x:f>
        <x:v>50</x:v>
      </x:c>
      <x:c r="L1453" s="11" t="str">
        <x:v>Купить</x:v>
      </x:c>
      <x:c r="M1453" s="11" t="str">
        <x:v>Установочный носитель и аварийное восстановление. Не место хранения единственной копии данных.</x:v>
      </x:c>
      <x:c r="N1453" s="11" t="str">
        <x:v>Бюджетная оценка на 03.10.2026. Источник подтверждает характеристики, а не цену.</x:v>
      </x:c>
      <x:c r="O1453" s="11" t="str">
        <x:f>IF(C1453="Опционально","Вне итога",IF(AND(ISNUMBER(F1453),ISNUMBER(H1453),ISNUMBER(I1453),F1453&gt;0,H1453&gt;=0,I1453&gt;=H1453),"Цена учтена","Уточнить цену/количество"))</x:f>
        <x:v>Цена учтена</x:v>
      </x:c>
      <x:c r="P1453" s="10"/>
      <x:c r="Q1453" s="18" t="str">
        <x:v>Бюджетная оценка автора</x:v>
      </x:c>
      <x:c r="R1453" s="18" t="str"/>
    </x:row>
    <x:row r="1454" ht="44" customHeight="1">
      <x:c r="A1454" s="10" t="str">
        <x:v>B10.1</x:v>
      </x:c>
      <x:c r="B1454" s="10" t="str">
        <x:v>B10</x:v>
      </x:c>
      <x:c r="C1454" s="11" t="str">
        <x:v>Помещение</x:v>
      </x:c>
      <x:c r="D1454" s="11" t="str">
        <x:v>Обследование и проект</x:v>
      </x:c>
      <x:c r="E1454" s="11" t="str">
        <x:v>Электрик, специалист по охлаждению, проверка несущей способности пола</x:v>
      </x:c>
      <x:c r="F1454" s="14" t="n">
        <x:v>1</x:v>
      </x:c>
      <x:c r="G1454" s="3" t="str">
        <x:v>усл</x:v>
      </x:c>
      <x:c r="H1454" s="15" t="n">
        <x:v>500</x:v>
      </x:c>
      <x:c r="I1454" s="15" t="n">
        <x:v>1500</x:v>
      </x:c>
      <x:c r="J1454" s="16" t="n">
        <x:f>IF(AND(ISNUMBER(F1454),ISNUMBER(H1454)),F1454*H1454,"")</x:f>
        <x:v>500</x:v>
      </x:c>
      <x:c r="K1454" s="16" t="n">
        <x:f>IF(AND(ISNUMBER(F1454),ISNUMBER(I1454)),F1454*I1454,"")</x:f>
        <x:v>1500</x:v>
      </x:c>
      <x:c r="L1454" s="11" t="str">
        <x:v>Купить</x:v>
      </x:c>
      <x:c r="M1454" s="11" t="str">
        <x:v>Уточнить вводную мощность, трассы, дверные проёмы, этаж, шум и наружный блок. До закупки кабеля и защиты.</x:v>
      </x:c>
      <x:c r="N1454" s="11" t="str">
        <x:v>Бюджетная оценка на 03.10.2026. Источник подтверждает характеристики, а не цену.</x:v>
      </x:c>
      <x:c r="O1454" s="11" t="str">
        <x:f>IF(C1454="Опционально","Вне итога",IF(AND(ISNUMBER(F1454),ISNUMBER(H1454),ISNUMBER(I1454),F1454&gt;0,H1454&gt;=0,I1454&gt;=H1454),"Цена учтена","Уточнить цену/количество"))</x:f>
        <x:v>Цена учтена</x:v>
      </x:c>
      <x:c r="P1454" s="10"/>
      <x:c r="Q1454" s="18" t="str">
        <x:v>Бюджетная оценка автора</x:v>
      </x:c>
      <x:c r="R1454" s="18" t="str"/>
    </x:row>
    <x:row r="1455" ht="44" customHeight="1">
      <x:c r="A1455" s="10" t="str">
        <x:v>B10.1</x:v>
      </x:c>
      <x:c r="B1455" s="10" t="str">
        <x:v>B10</x:v>
      </x:c>
      <x:c r="C1455" s="11" t="str">
        <x:v>Помещение</x:v>
      </x:c>
      <x:c r="D1455" s="11" t="str">
        <x:v>Подготовка поверхностей</x:v>
      </x:c>
      <x:c r="E1455" s="11" t="str">
        <x:v>Обеспыливание, герметизация щелей, ремонт покрытия существующей комнаты</x:v>
      </x:c>
      <x:c r="F1455" s="14" t="n">
        <x:v>12</x:v>
      </x:c>
      <x:c r="G1455" s="3" t="str">
        <x:v>м²</x:v>
      </x:c>
      <x:c r="H1455" s="15" t="n">
        <x:v>30</x:v>
      </x:c>
      <x:c r="I1455" s="15" t="n">
        <x:v>80</x:v>
      </x:c>
      <x:c r="J1455" s="16" t="n">
        <x:f>IF(AND(ISNUMBER(F1455),ISNUMBER(H1455)),F1455*H1455,"")</x:f>
        <x:v>360</x:v>
      </x:c>
      <x:c r="K1455" s="16" t="n">
        <x:f>IF(AND(ISNUMBER(F1455),ISNUMBER(I1455)),F1455*I1455,"")</x:f>
        <x:v>960</x:v>
      </x:c>
      <x:c r="L1455" s="11" t="str">
        <x:v>Купить</x:v>
      </x:c>
      <x:c r="M1455" s="11" t="str">
        <x:v>Исходно помещение с готовыми стенами и крышей. Строительство здания не рассчитано.</x:v>
      </x:c>
      <x:c r="N1455" s="11" t="str">
        <x:v>Бюджетная оценка на 03.10.2026. Источник подтверждает характеристики, а не цену.</x:v>
      </x:c>
      <x:c r="O1455" s="11" t="str">
        <x:f>IF(C1455="Опционально","Вне итога",IF(AND(ISNUMBER(F1455),ISNUMBER(H1455),ISNUMBER(I1455),F1455&gt;0,H1455&gt;=0,I1455&gt;=H1455),"Цена учтена","Уточнить цену/количество"))</x:f>
        <x:v>Цена учтена</x:v>
      </x:c>
      <x:c r="P1455" s="10"/>
      <x:c r="Q1455" s="18" t="str">
        <x:v>Бюджетная оценка автора</x:v>
      </x:c>
      <x:c r="R1455" s="18" t="str"/>
    </x:row>
    <x:row r="1456" ht="44" customHeight="1">
      <x:c r="A1456" s="10" t="str">
        <x:v>B10.1</x:v>
      </x:c>
      <x:c r="B1456" s="10" t="str">
        <x:v>B10</x:v>
      </x:c>
      <x:c r="C1456" s="11" t="str">
        <x:v>Помещение</x:v>
      </x:c>
      <x:c r="D1456" s="11" t="str">
        <x:v>Усиление пола и перемещение тяжёлого оборудования</x:v>
      </x:c>
      <x:c r="E1456" s="11" t="str">
        <x:v>Работы по результатам обследования, бюджетный резерв</x:v>
      </x:c>
      <x:c r="F1456" s="14" t="n">
        <x:v>1</x:v>
      </x:c>
      <x:c r="G1456" s="3" t="str">
        <x:v>резерв</x:v>
      </x:c>
      <x:c r="H1456" s="15" t="n">
        <x:v>0</x:v>
      </x:c>
      <x:c r="I1456" s="15" t="n">
        <x:v>2000</x:v>
      </x:c>
      <x:c r="J1456" s="16" t="n">
        <x:f>IF(AND(ISNUMBER(F1456),ISNUMBER(H1456)),F1456*H1456,"")</x:f>
        <x:v>0</x:v>
      </x:c>
      <x:c r="K1456" s="16" t="n">
        <x:f>IF(AND(ISNUMBER(F1456),ISNUMBER(I1456)),F1456*I1456,"")</x:f>
        <x:v>2000</x:v>
      </x:c>
      <x:c r="L1456" s="11" t="str">
        <x:v>Резерв</x:v>
      </x:c>
      <x:c r="M1456" s="11" t="str">
        <x:v>Может не понадобиться. Для тяжёлых стоек нагрузку подтверждает инженер, цену даёт подрядчик.</x:v>
      </x:c>
      <x:c r="N1456" s="11" t="str">
        <x:v>Бюджетная оценка на 03.10.2026. Источник подтверждает характеристики, а не цену.</x:v>
      </x:c>
      <x:c r="O1456" s="11" t="str">
        <x:f>IF(C1456="Опционально","Вне итога",IF(AND(ISNUMBER(F1456),ISNUMBER(H1456),ISNUMBER(I1456),F1456&gt;0,H1456&gt;=0,I1456&gt;=H1456),"Цена учтена","Уточнить цену/количество"))</x:f>
        <x:v>Цена учтена</x:v>
      </x:c>
      <x:c r="P1456" s="10"/>
      <x:c r="Q1456" s="18" t="str">
        <x:v>Бюджетная оценка автора</x:v>
      </x:c>
      <x:c r="R1456" s="18" t="str"/>
    </x:row>
    <x:row r="1457" ht="44" customHeight="1">
      <x:c r="A1457" s="10" t="str">
        <x:v>B10.1</x:v>
      </x:c>
      <x:c r="B1457" s="10" t="str">
        <x:v>B10</x:v>
      </x:c>
      <x:c r="C1457" s="11" t="str">
        <x:v>Помещение</x:v>
      </x:c>
      <x:c r="D1457" s="11" t="str">
        <x:v>Размещение компьютеров</x:v>
      </x:c>
      <x:c r="E1457" s="11" t="str">
        <x:v>Стол/стойка с открытым доступом воздуха, нагрузка по массе устройств</x:v>
      </x:c>
      <x:c r="F1457" s="14" t="n">
        <x:v>1</x:v>
      </x:c>
      <x:c r="G1457" s="3" t="str">
        <x:v>к-т</x:v>
      </x:c>
      <x:c r="H1457" s="15" t="n">
        <x:v>250</x:v>
      </x:c>
      <x:c r="I1457" s="15" t="n">
        <x:v>800</x:v>
      </x:c>
      <x:c r="J1457" s="16" t="n">
        <x:f>IF(AND(ISNUMBER(F1457),ISNUMBER(H1457)),F1457*H1457,"")</x:f>
        <x:v>250</x:v>
      </x:c>
      <x:c r="K1457" s="16" t="n">
        <x:f>IF(AND(ISNUMBER(F1457),ISNUMBER(I1457)),F1457*I1457,"")</x:f>
        <x:v>800</x:v>
      </x:c>
      <x:c r="L1457" s="11" t="str">
        <x:v>Купить</x:v>
      </x:c>
      <x:c r="M1457" s="11" t="str">
        <x:v>Не закрывать Mac/Spark в шкаф без принудительной вентиляции.</x:v>
      </x:c>
      <x:c r="N1457" s="11" t="str">
        <x:v>Бюджетная оценка на 03.10.2026. Источник подтверждает характеристики, а не цену.</x:v>
      </x:c>
      <x:c r="O1457" s="11" t="str">
        <x:f>IF(C1457="Опционально","Вне итога",IF(AND(ISNUMBER(F1457),ISNUMBER(H1457),ISNUMBER(I1457),F1457&gt;0,H1457&gt;=0,I1457&gt;=H1457),"Цена учтена","Уточнить цену/количество"))</x:f>
        <x:v>Цена учтена</x:v>
      </x:c>
      <x:c r="P1457" s="10"/>
      <x:c r="Q1457" s="18" t="str">
        <x:v>Бюджетная оценка автора</x:v>
      </x:c>
      <x:c r="R1457" s="18" t="str"/>
    </x:row>
    <x:row r="1458" ht="61" customHeight="1">
      <x:c r="A1458" s="10" t="str">
        <x:v>B10.1</x:v>
      </x:c>
      <x:c r="B1458" s="10" t="str">
        <x:v>B10</x:v>
      </x:c>
      <x:c r="C1458" s="11" t="str">
        <x:v>Помещение</x:v>
      </x:c>
      <x:c r="D1458" s="11" t="str">
        <x:v>Источник бесперебойного питания</x:v>
      </x:c>
      <x:c r="E1458" s="11" t="str">
        <x:v>Онлайн ИБП 3kVA. Активная мощность ≥2kW</x:v>
      </x:c>
      <x:c r="F1458" s="14" t="n">
        <x:v>1</x:v>
      </x:c>
      <x:c r="G1458" s="3" t="str">
        <x:v>шт</x:v>
      </x:c>
      <x:c r="H1458" s="15" t="n">
        <x:v>1400</x:v>
      </x:c>
      <x:c r="I1458" s="15" t="n">
        <x:v>2800</x:v>
      </x:c>
      <x:c r="J1458" s="16" t="n">
        <x:f>IF(AND(ISNUMBER(F1458),ISNUMBER(H1458)),F1458*H1458,"")</x:f>
        <x:v>1400</x:v>
      </x:c>
      <x:c r="K1458" s="16" t="n">
        <x:f>IF(AND(ISNUMBER(F1458),ISNUMBER(I1458)),F1458*I1458,"")</x:f>
        <x:v>2800</x:v>
      </x:c>
      <x:c r="L1458" s="11" t="str">
        <x:v>Купить</x:v>
      </x:c>
      <x:c r="M1458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1458" s="11" t="str">
        <x:v>Бюджетная оценка на 03.10.2026. Источник подтверждает характеристики, а не цену.</x:v>
      </x:c>
      <x:c r="O1458" s="11" t="str">
        <x:f>IF(C1458="Опционально","Вне итога",IF(AND(ISNUMBER(F1458),ISNUMBER(H1458),ISNUMBER(I1458),F1458&gt;0,H1458&gt;=0,I1458&gt;=H1458),"Цена учтена","Уточнить цену/количество"))</x:f>
        <x:v>Цена учтена</x:v>
      </x:c>
      <x:c r="P1458" s="10"/>
      <x:c r="Q1458" s="18" t="str">
        <x:v>Бюджетная оценка автора</x:v>
      </x:c>
      <x:c r="R1458" s="18" t="str"/>
    </x:row>
    <x:row r="1459" ht="61" customHeight="1">
      <x:c r="A1459" s="10" t="str">
        <x:v>B10.1</x:v>
      </x:c>
      <x:c r="B1459" s="10" t="str">
        <x:v>B10</x:v>
      </x:c>
      <x:c r="C1459" s="11" t="str">
        <x:v>Помещение</x:v>
      </x:c>
      <x:c r="D1459" s="11" t="str">
        <x:v>Батареи и шкаф батарей</x:v>
      </x:c>
      <x:c r="E1459" s="11" t="str">
        <x:v>Внешний комплект, 5–10 минут при нагрузке 1.6kW</x:v>
      </x:c>
      <x:c r="F1459" s="14" t="n">
        <x:v>1</x:v>
      </x:c>
      <x:c r="G1459" s="3" t="str">
        <x:v>к-т</x:v>
      </x:c>
      <x:c r="H1459" s="15" t="n">
        <x:v>560</x:v>
      </x:c>
      <x:c r="I1459" s="15" t="n">
        <x:v>1360</x:v>
      </x:c>
      <x:c r="J1459" s="16" t="n">
        <x:f>IF(AND(ISNUMBER(F1459),ISNUMBER(H1459)),F1459*H1459,"")</x:f>
        <x:v>560</x:v>
      </x:c>
      <x:c r="K1459" s="16" t="n">
        <x:f>IF(AND(ISNUMBER(F1459),ISNUMBER(I1459)),F1459*I1459,"")</x:f>
        <x:v>1360</x:v>
      </x:c>
      <x:c r="L1459" s="11" t="str">
        <x:v>Купить</x:v>
      </x:c>
      <x:c r="M1459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1459" s="11" t="str">
        <x:v>Бюджетная оценка на 03.10.2026. Источник подтверждает характеристики, а не цену.</x:v>
      </x:c>
      <x:c r="O1459" s="11" t="str">
        <x:f>IF(C1459="Опционально","Вне итога",IF(AND(ISNUMBER(F1459),ISNUMBER(H1459),ISNUMBER(I1459),F1459&gt;0,H1459&gt;=0,I1459&gt;=H1459),"Цена учтена","Уточнить цену/количество"))</x:f>
        <x:v>Цена учтена</x:v>
      </x:c>
      <x:c r="P1459" s="10"/>
      <x:c r="Q1459" s="18" t="str">
        <x:v>Бюджетная оценка автора</x:v>
      </x:c>
      <x:c r="R1459" s="18" t="str"/>
    </x:row>
    <x:row r="1460" ht="44" customHeight="1">
      <x:c r="A1460" s="10" t="str">
        <x:v>B10.1</x:v>
      </x:c>
      <x:c r="B1460" s="10" t="str">
        <x:v>B10</x:v>
      </x:c>
      <x:c r="C1460" s="11" t="str">
        <x:v>Помещение</x:v>
      </x:c>
      <x:c r="D1460" s="11" t="str">
        <x:v>Сервисный обход ИБП</x:v>
      </x:c>
      <x:c r="E1460" s="11" t="str">
        <x:v>Внешний maintenance bypass и кабели подключения</x:v>
      </x:c>
      <x:c r="F1460" s="14" t="n">
        <x:v>1</x:v>
      </x:c>
      <x:c r="G1460" s="3" t="str">
        <x:v>к-т</x:v>
      </x:c>
      <x:c r="H1460" s="15" t="n">
        <x:v>200</x:v>
      </x:c>
      <x:c r="I1460" s="15" t="n">
        <x:v>600</x:v>
      </x:c>
      <x:c r="J1460" s="16" t="n">
        <x:f>IF(AND(ISNUMBER(F1460),ISNUMBER(H1460)),F1460*H1460,"")</x:f>
        <x:v>200</x:v>
      </x:c>
      <x:c r="K1460" s="16" t="n">
        <x:f>IF(AND(ISNUMBER(F1460),ISNUMBER(I1460)),F1460*I1460,"")</x:f>
        <x:v>600</x:v>
      </x:c>
      <x:c r="L1460" s="11" t="str">
        <x:v>Купить</x:v>
      </x:c>
      <x:c r="M1460" s="11" t="str">
        <x:v>Позволяет обслуживать ИБП. Тип подключения согласует электрик.</x:v>
      </x:c>
      <x:c r="N1460" s="11" t="str">
        <x:v>Бюджетная оценка на 03.10.2026. Источник подтверждает характеристики, а не цену.</x:v>
      </x:c>
      <x:c r="O1460" s="11" t="str">
        <x:f>IF(C1460="Опционально","Вне итога",IF(AND(ISNUMBER(F1460),ISNUMBER(H1460),ISNUMBER(I1460),F1460&gt;0,H1460&gt;=0,I1460&gt;=H1460),"Цена учтена","Уточнить цену/количество"))</x:f>
        <x:v>Цена учтена</x:v>
      </x:c>
      <x:c r="P1460" s="10"/>
      <x:c r="Q1460" s="18" t="str">
        <x:v>Бюджетная оценка автора</x:v>
      </x:c>
      <x:c r="R1460" s="18" t="str"/>
    </x:row>
    <x:row r="1461" ht="44" customHeight="1">
      <x:c r="A1461" s="10" t="str">
        <x:v>B10.1</x:v>
      </x:c>
      <x:c r="B1461" s="10" t="str">
        <x:v>B10</x:v>
      </x:c>
      <x:c r="C1461" s="11" t="str">
        <x:v>Помещение</x:v>
      </x:c>
      <x:c r="D1461" s="11" t="str">
        <x:v>Розетки для IT-оборудования</x:v>
      </x:c>
      <x:c r="E1461" s="11" t="str">
        <x:v>Промышленные блоки/розетки с защитой по проекту</x:v>
      </x:c>
      <x:c r="F1461" s="14" t="n">
        <x:v>2</x:v>
      </x:c>
      <x:c r="G1461" s="3" t="str">
        <x:v>к-т</x:v>
      </x:c>
      <x:c r="H1461" s="15" t="n">
        <x:v>35</x:v>
      </x:c>
      <x:c r="I1461" s="15" t="n">
        <x:v>100</x:v>
      </x:c>
      <x:c r="J1461" s="16" t="n">
        <x:f>IF(AND(ISNUMBER(F1461),ISNUMBER(H1461)),F1461*H1461,"")</x:f>
        <x:v>70</x:v>
      </x:c>
      <x:c r="K1461" s="16" t="n">
        <x:f>IF(AND(ISNUMBER(F1461),ISNUMBER(I1461)),F1461*I1461,"")</x:f>
        <x:v>200</x:v>
      </x:c>
      <x:c r="L1461" s="11" t="str">
        <x:v>Купить</x:v>
      </x:c>
      <x:c r="M1461" s="11" t="str">
        <x:v>Обычный бытовой удлинитель не заменяет линию требуемой мощности.</x:v>
      </x:c>
      <x:c r="N1461" s="11" t="str">
        <x:v>Бюджетная оценка на 03.10.2026. Источник подтверждает характеристики, а не цену.</x:v>
      </x:c>
      <x:c r="O1461" s="11" t="str">
        <x:f>IF(C1461="Опционально","Вне итога",IF(AND(ISNUMBER(F1461),ISNUMBER(H1461),ISNUMBER(I1461),F1461&gt;0,H1461&gt;=0,I1461&gt;=H1461),"Цена учтена","Уточнить цену/количество"))</x:f>
        <x:v>Цена учтена</x:v>
      </x:c>
      <x:c r="P1461" s="10"/>
      <x:c r="Q1461" s="18" t="str">
        <x:v>Бюджетная оценка автора</x:v>
      </x:c>
      <x:c r="R1461" s="18" t="str"/>
    </x:row>
    <x:row r="1462" ht="44" customHeight="1">
      <x:c r="A1462" s="10" t="str">
        <x:v>B10.1</x:v>
      </x:c>
      <x:c r="B1462" s="10" t="str">
        <x:v>B10</x:v>
      </x:c>
      <x:c r="C1462" s="11" t="str">
        <x:v>Помещение</x:v>
      </x:c>
      <x:c r="D1462" s="11" t="str">
        <x:v>Электрощит помещения</x:v>
      </x:c>
      <x:c r="E1462" s="11" t="str">
        <x:v>Вводной выключатель, отдельные линии IT и охлаждения, УЗИП, учёт, защитные устройства</x:v>
      </x:c>
      <x:c r="F1462" s="14" t="n">
        <x:v>1</x:v>
      </x:c>
      <x:c r="G1462" s="3" t="str">
        <x:v>к-т</x:v>
      </x:c>
      <x:c r="H1462" s="15" t="n">
        <x:v>500</x:v>
      </x:c>
      <x:c r="I1462" s="15" t="n">
        <x:v>1500</x:v>
      </x:c>
      <x:c r="J1462" s="16" t="n">
        <x:f>IF(AND(ISNUMBER(F1462),ISNUMBER(H1462)),F1462*H1462,"")</x:f>
        <x:v>500</x:v>
      </x:c>
      <x:c r="K1462" s="16" t="n">
        <x:f>IF(AND(ISNUMBER(F1462),ISNUMBER(I1462)),F1462*I1462,"")</x:f>
        <x:v>1500</x:v>
      </x:c>
      <x:c r="L1462" s="11" t="str">
        <x:v>Купить</x:v>
      </x:c>
      <x:c r="M1462" s="11" t="str">
        <x:v>Номиналы, селективность, УЗО и сечения определяются проектом. В цену включена комплектация щита.</x:v>
      </x:c>
      <x:c r="N1462" s="11" t="str">
        <x:v>Бюджетная оценка на 03.10.2026. Источник подтверждает характеристики, а не цену.</x:v>
      </x:c>
      <x:c r="O1462" s="11" t="str">
        <x:f>IF(C1462="Опционально","Вне итога",IF(AND(ISNUMBER(F1462),ISNUMBER(H1462),ISNUMBER(I1462),F1462&gt;0,H1462&gt;=0,I1462&gt;=H1462),"Цена учтена","Уточнить цену/количество"))</x:f>
        <x:v>Цена учтена</x:v>
      </x:c>
      <x:c r="P1462" s="10"/>
      <x:c r="Q1462" s="18" t="str">
        <x:v>Бюджетная оценка автора</x:v>
      </x:c>
      <x:c r="R1462" s="18" t="str"/>
    </x:row>
    <x:row r="1463" ht="44" customHeight="1">
      <x:c r="A1463" s="10" t="str">
        <x:v>B10.1</x:v>
      </x:c>
      <x:c r="B1463" s="10" t="str">
        <x:v>B10</x:v>
      </x:c>
      <x:c r="C1463" s="11" t="str">
        <x:v>Помещение</x:v>
      </x:c>
      <x:c r="D1463" s="11" t="str">
        <x:v>Силовой кабель и прокладка до комнаты</x:v>
      </x:c>
      <x:c r="E1463" s="11" t="str">
        <x:v>Кабель, лоток, вводы и крепления. Сечение по расчёту</x:v>
      </x:c>
      <x:c r="F1463" s="14" t="n">
        <x:v>30</x:v>
      </x:c>
      <x:c r="G1463" s="3" t="str">
        <x:v>м</x:v>
      </x:c>
      <x:c r="H1463" s="15" t="n">
        <x:v>15</x:v>
      </x:c>
      <x:c r="I1463" s="15" t="n">
        <x:v>35</x:v>
      </x:c>
      <x:c r="J1463" s="16" t="n">
        <x:f>IF(AND(ISNUMBER(F1463),ISNUMBER(H1463)),F1463*H1463,"")</x:f>
        <x:v>450</x:v>
      </x:c>
      <x:c r="K1463" s="16" t="n">
        <x:f>IF(AND(ISNUMBER(F1463),ISNUMBER(I1463)),F1463*I1463,"")</x:f>
        <x:v>1050</x:v>
      </x:c>
      <x:c r="L1463" s="11" t="str">
        <x:v>Купить</x:v>
      </x:c>
      <x:c r="M1463" s="11" t="str">
        <x:v>Исходная трасса 30 м. Меняется после обмера. Не является готовым выбором сечения кабеля.</x:v>
      </x:c>
      <x:c r="N1463" s="11" t="str">
        <x:v>Бюджетная оценка на 03.10.2026. Источник подтверждает характеристики, а не цену.</x:v>
      </x:c>
      <x:c r="O1463" s="11" t="str">
        <x:f>IF(C1463="Опционально","Вне итога",IF(AND(ISNUMBER(F1463),ISNUMBER(H1463),ISNUMBER(I1463),F1463&gt;0,H1463&gt;=0,I1463&gt;=H1463),"Цена учтена","Уточнить цену/количество"))</x:f>
        <x:v>Цена учтена</x:v>
      </x:c>
      <x:c r="P1463" s="10"/>
      <x:c r="Q1463" s="18" t="str">
        <x:v>Бюджетная оценка автора</x:v>
      </x:c>
      <x:c r="R1463" s="18" t="str"/>
    </x:row>
    <x:row r="1464" ht="44" customHeight="1">
      <x:c r="A1464" s="10" t="str">
        <x:v>B10.1</x:v>
      </x:c>
      <x:c r="B1464" s="10" t="str">
        <x:v>B10</x:v>
      </x:c>
      <x:c r="C1464" s="11" t="str">
        <x:v>Помещение</x:v>
      </x:c>
      <x:c r="D1464" s="11" t="str">
        <x:v>Внутренние силовые линии</x:v>
      </x:c>
      <x:c r="E1464" s="11" t="str">
        <x:v>Кабели от щита до ИБП/PDU и оборудования охлаждения</x:v>
      </x:c>
      <x:c r="F1464" s="14" t="n">
        <x:v>15</x:v>
      </x:c>
      <x:c r="G1464" s="3" t="str">
        <x:v>м</x:v>
      </x:c>
      <x:c r="H1464" s="15" t="n">
        <x:v>12</x:v>
      </x:c>
      <x:c r="I1464" s="15" t="n">
        <x:v>30</x:v>
      </x:c>
      <x:c r="J1464" s="16" t="n">
        <x:f>IF(AND(ISNUMBER(F1464),ISNUMBER(H1464)),F1464*H1464,"")</x:f>
        <x:v>180</x:v>
      </x:c>
      <x:c r="K1464" s="16" t="n">
        <x:f>IF(AND(ISNUMBER(F1464),ISNUMBER(I1464)),F1464*I1464,"")</x:f>
        <x:v>450</x:v>
      </x:c>
      <x:c r="L1464" s="11" t="str">
        <x:v>Купить</x:v>
      </x:c>
      <x:c r="M1464" s="11" t="str">
        <x:v>Исходные длины. Наконечники, разъёмы и крепёж учтены в строке расходников.</x:v>
      </x:c>
      <x:c r="N1464" s="11" t="str">
        <x:v>Бюджетная оценка на 03.10.2026. Источник подтверждает характеристики, а не цену.</x:v>
      </x:c>
      <x:c r="O1464" s="11" t="str">
        <x:f>IF(C1464="Опционально","Вне итога",IF(AND(ISNUMBER(F1464),ISNUMBER(H1464),ISNUMBER(I1464),F1464&gt;0,H1464&gt;=0,I1464&gt;=H1464),"Цена учтена","Уточнить цену/количество"))</x:f>
        <x:v>Цена учтена</x:v>
      </x:c>
      <x:c r="P1464" s="10"/>
      <x:c r="Q1464" s="18" t="str">
        <x:v>Бюджетная оценка автора</x:v>
      </x:c>
      <x:c r="R1464" s="18" t="str"/>
    </x:row>
    <x:row r="1465" ht="61" customHeight="1">
      <x:c r="A1465" s="10" t="str">
        <x:v>B10.1</x:v>
      </x:c>
      <x:c r="B1465" s="10" t="str">
        <x:v>B10</x:v>
      </x:c>
      <x:c r="C1465" s="11" t="str">
        <x:v>Помещение</x:v>
      </x:c>
      <x:c r="D1465" s="11" t="str">
        <x:v>Резерв на увеличение доступной мощности</x:v>
      </x:c>
      <x:c r="E1465" s="11" t="str">
        <x:v>Техническое присоединение/изменение ввода, если существующей мощности не хватает</x:v>
      </x:c>
      <x:c r="F1465" s="14" t="n">
        <x:v>1</x:v>
      </x:c>
      <x:c r="G1465" s="3" t="str">
        <x:v>резерв</x:v>
      </x:c>
      <x:c r="H1465" s="15" t="n">
        <x:v>0</x:v>
      </x:c>
      <x:c r="I1465" s="15" t="n">
        <x:v>5000</x:v>
      </x:c>
      <x:c r="J1465" s="16" t="n">
        <x:f>IF(AND(ISNUMBER(F1465),ISNUMBER(H1465)),F1465*H1465,"")</x:f>
        <x:v>0</x:v>
      </x:c>
      <x:c r="K1465" s="16" t="n">
        <x:f>IF(AND(ISNUMBER(F1465),ISNUMBER(I1465)),F1465*I1465,"")</x:f>
        <x:v>5000</x:v>
      </x:c>
      <x:c r="L1465" s="11" t="str">
        <x:v>Резерв</x:v>
      </x:c>
      <x:c r="M1465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1465" s="11" t="str">
        <x:v>Бюджетная оценка на 03.10.2026. Источник подтверждает характеристики, а не цену.</x:v>
      </x:c>
      <x:c r="O1465" s="11" t="str">
        <x:f>IF(C1465="Опционально","Вне итога",IF(AND(ISNUMBER(F1465),ISNUMBER(H1465),ISNUMBER(I1465),F1465&gt;0,H1465&gt;=0,I1465&gt;=H1465),"Цена учтена","Уточнить цену/количество"))</x:f>
        <x:v>Цена учтена</x:v>
      </x:c>
      <x:c r="P1465" s="10"/>
      <x:c r="Q1465" s="18" t="str">
        <x:v>Бюджетная оценка автора</x:v>
      </x:c>
      <x:c r="R1465" s="18" t="str"/>
    </x:row>
    <x:row r="1466" ht="61" customHeight="1">
      <x:c r="A1466" s="10" t="str">
        <x:v>B10.1</x:v>
      </x:c>
      <x:c r="B1466" s="10" t="str">
        <x:v>B10</x:v>
      </x:c>
      <x:c r="C1466" s="11" t="str">
        <x:v>Помещение</x:v>
      </x:c>
      <x:c r="D1466" s="11" t="str">
        <x:v>Постоянное охлаждение комнаты</x:v>
      </x:c>
      <x:c r="E1466" s="11" t="str">
        <x:v>1 установка(и), суммарно ≥3kW холода. Работа 24/7</x:v>
      </x:c>
      <x:c r="F1466" s="14" t="n">
        <x:v>1</x:v>
      </x:c>
      <x:c r="G1466" s="3" t="str">
        <x:v>шт</x:v>
      </x:c>
      <x:c r="H1466" s="15" t="n">
        <x:v>1050</x:v>
      </x:c>
      <x:c r="I1466" s="15" t="n">
        <x:v>2550</x:v>
      </x:c>
      <x:c r="J1466" s="16" t="n">
        <x:f>IF(AND(ISNUMBER(F1466),ISNUMBER(H1466)),F1466*H1466,"")</x:f>
        <x:v>1050</x:v>
      </x:c>
      <x:c r="K1466" s="16" t="n">
        <x:f>IF(AND(ISNUMBER(F1466),ISNUMBER(I1466)),F1466*I1466,"")</x:f>
        <x:v>2550</x:v>
      </x:c>
      <x:c r="L1466" s="11" t="str">
        <x:v>Купить</x:v>
      </x:c>
      <x:c r="M1466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1466" s="11" t="str">
        <x:v>Бюджетная оценка на 03.10.2026. Источник подтверждает характеристики, а не цену.</x:v>
      </x:c>
      <x:c r="O1466" s="11" t="str">
        <x:f>IF(C1466="Опционально","Вне итога",IF(AND(ISNUMBER(F1466),ISNUMBER(H1466),ISNUMBER(I1466),F1466&gt;0,H1466&gt;=0,I1466&gt;=H1466),"Цена учтена","Уточнить цену/количество"))</x:f>
        <x:v>Цена учтена</x:v>
      </x:c>
      <x:c r="P1466" s="10"/>
      <x:c r="Q1466" s="18" t="str">
        <x:v>Бюджетная оценка автора</x:v>
      </x:c>
      <x:c r="R1466" s="18" t="str"/>
    </x:row>
    <x:row r="1467" ht="44" customHeight="1">
      <x:c r="A1467" s="10" t="str">
        <x:v>B10.1</x:v>
      </x:c>
      <x:c r="B1467" s="10" t="str">
        <x:v>B10</x:v>
      </x:c>
      <x:c r="C1467" s="11" t="str">
        <x:v>Помещение</x:v>
      </x:c>
      <x:c r="D1467" s="11" t="str">
        <x:v>Трассы охлаждения и дренаж</x:v>
      </x:c>
      <x:c r="E1467" s="11" t="str">
        <x:v>Подача/обратка или фреон, теплоизоляция, отвод конденсата, кронштейны</x:v>
      </x:c>
      <x:c r="F1467" s="14" t="n">
        <x:v>20</x:v>
      </x:c>
      <x:c r="G1467" s="3" t="str">
        <x:v>м</x:v>
      </x:c>
      <x:c r="H1467" s="15" t="n">
        <x:v>25</x:v>
      </x:c>
      <x:c r="I1467" s="15" t="n">
        <x:v>65</x:v>
      </x:c>
      <x:c r="J1467" s="16" t="n">
        <x:f>IF(AND(ISNUMBER(F1467),ISNUMBER(H1467)),F1467*H1467,"")</x:f>
        <x:v>500</x:v>
      </x:c>
      <x:c r="K1467" s="16" t="n">
        <x:f>IF(AND(ISNUMBER(F1467),ISNUMBER(I1467)),F1467*I1467,"")</x:f>
        <x:v>1300</x:v>
      </x:c>
      <x:c r="L1467" s="11" t="str">
        <x:v>Купить</x:v>
      </x:c>
      <x:c r="M1467" s="11" t="str">
        <x:v>20 м на установку как исходная длина. Проверить допустимую длину и перепад высот.</x:v>
      </x:c>
      <x:c r="N1467" s="11" t="str">
        <x:v>Бюджетная оценка на 03.10.2026. Источник подтверждает характеристики, а не цену.</x:v>
      </x:c>
      <x:c r="O1467" s="11" t="str">
        <x:f>IF(C1467="Опционально","Вне итога",IF(AND(ISNUMBER(F1467),ISNUMBER(H1467),ISNUMBER(I1467),F1467&gt;0,H1467&gt;=0,I1467&gt;=H1467),"Цена учтена","Уточнить цену/количество"))</x:f>
        <x:v>Цена учтена</x:v>
      </x:c>
      <x:c r="P1467" s="10"/>
      <x:c r="Q1467" s="18" t="str">
        <x:v>Бюджетная оценка автора</x:v>
      </x:c>
      <x:c r="R1467" s="18" t="str"/>
    </x:row>
    <x:row r="1468" ht="44" customHeight="1">
      <x:c r="A1468" s="10" t="str">
        <x:v>B10.1</x:v>
      </x:c>
      <x:c r="B1468" s="10" t="str">
        <x:v>B10</x:v>
      </x:c>
      <x:c r="C1468" s="11" t="str">
        <x:v>Помещение</x:v>
      </x:c>
      <x:c r="D1468" s="11" t="str">
        <x:v>Монтаж и настройка охлаждения</x:v>
      </x:c>
      <x:c r="E1468" s="11" t="str">
        <x:v>Установка наружных блоков, вакуумирование/заправка, настройка 24/7</x:v>
      </x:c>
      <x:c r="F1468" s="14" t="n">
        <x:v>1</x:v>
      </x:c>
      <x:c r="G1468" s="3" t="str">
        <x:v>усл</x:v>
      </x:c>
      <x:c r="H1468" s="15" t="n">
        <x:v>600</x:v>
      </x:c>
      <x:c r="I1468" s="15" t="n">
        <x:v>1800</x:v>
      </x:c>
      <x:c r="J1468" s="16" t="n">
        <x:f>IF(AND(ISNUMBER(F1468),ISNUMBER(H1468)),F1468*H1468,"")</x:f>
        <x:v>600</x:v>
      </x:c>
      <x:c r="K1468" s="16" t="n">
        <x:f>IF(AND(ISNUMBER(F1468),ISNUMBER(I1468)),F1468*I1468,"")</x:f>
        <x:v>1800</x:v>
      </x:c>
      <x:c r="L1468" s="11" t="str">
        <x:v>Купить</x:v>
      </x:c>
      <x:c r="M1468" s="11" t="str"/>
      <x:c r="N1468" s="11" t="str">
        <x:v>Бюджетная оценка на 03.10.2026. Источник подтверждает характеристики, а не цену.</x:v>
      </x:c>
      <x:c r="O1468" s="11" t="str">
        <x:f>IF(C1468="Опционально","Вне итога",IF(AND(ISNUMBER(F1468),ISNUMBER(H1468),ISNUMBER(I1468),F1468&gt;0,H1468&gt;=0,I1468&gt;=H1468),"Цена учтена","Уточнить цену/количество"))</x:f>
        <x:v>Цена учтена</x:v>
      </x:c>
      <x:c r="P1468" s="10"/>
      <x:c r="Q1468" s="18" t="str">
        <x:v>Бюджетная оценка автора</x:v>
      </x:c>
      <x:c r="R1468" s="18" t="str"/>
    </x:row>
    <x:row r="1469" ht="44" customHeight="1">
      <x:c r="A1469" s="10" t="str">
        <x:v>B10.1</x:v>
      </x:c>
      <x:c r="B1469" s="10" t="str">
        <x:v>B10</x:v>
      </x:c>
      <x:c r="C1469" s="11" t="str">
        <x:v>Помещение</x:v>
      </x:c>
      <x:c r="D1469" s="11" t="str">
        <x:v>Вентиляция и уплотнение вводов</x:v>
      </x:c>
      <x:c r="E1469" s="11" t="str">
        <x:v>Регулируемая вентиляция, решётки/фильтры, герметизация проходок</x:v>
      </x:c>
      <x:c r="F1469" s="14" t="n">
        <x:v>1</x:v>
      </x:c>
      <x:c r="G1469" s="3" t="str">
        <x:v>к-т</x:v>
      </x:c>
      <x:c r="H1469" s="15" t="n">
        <x:v>250</x:v>
      </x:c>
      <x:c r="I1469" s="15" t="n">
        <x:v>800</x:v>
      </x:c>
      <x:c r="J1469" s="16" t="n">
        <x:f>IF(AND(ISNUMBER(F1469),ISNUMBER(H1469)),F1469*H1469,"")</x:f>
        <x:v>250</x:v>
      </x:c>
      <x:c r="K1469" s="16" t="n">
        <x:f>IF(AND(ISNUMBER(F1469),ISNUMBER(I1469)),F1469*I1469,"")</x:f>
        <x:v>800</x:v>
      </x:c>
      <x:c r="L1469" s="11" t="str">
        <x:v>Купить</x:v>
      </x:c>
      <x:c r="M1469" s="11" t="str">
        <x:v>Кондиционер не обеспечивает приток воздуха сам по себе. Решение согласуется с расчётом охлаждения.</x:v>
      </x:c>
      <x:c r="N1469" s="11" t="str">
        <x:v>Бюджетная оценка на 03.10.2026. Источник подтверждает характеристики, а не цену.</x:v>
      </x:c>
      <x:c r="O1469" s="11" t="str">
        <x:f>IF(C1469="Опционально","Вне итога",IF(AND(ISNUMBER(F1469),ISNUMBER(H1469),ISNUMBER(I1469),F1469&gt;0,H1469&gt;=0,I1469&gt;=H1469),"Цена учтена","Уточнить цену/количество"))</x:f>
        <x:v>Цена учтена</x:v>
      </x:c>
      <x:c r="P1469" s="10"/>
      <x:c r="Q1469" s="18" t="str">
        <x:v>Бюджетная оценка автора</x:v>
      </x:c>
      <x:c r="R1469" s="18" t="str"/>
    </x:row>
    <x:row r="1470" ht="44" customHeight="1">
      <x:c r="A1470" s="10" t="str">
        <x:v>B10.1</x:v>
      </x:c>
      <x:c r="B1470" s="10" t="str">
        <x:v>B10</x:v>
      </x:c>
      <x:c r="C1470" s="11" t="str">
        <x:v>Помещение</x:v>
      </x:c>
      <x:c r="D1470" s="11" t="str">
        <x:v>Пожарная сигнализация</x:v>
      </x:c>
      <x:c r="E1470" s="11" t="str">
        <x:v>Датчик дыма, подключение к существующей системе или автономный комплект</x:v>
      </x:c>
      <x:c r="F1470" s="14" t="n">
        <x:v>1</x:v>
      </x:c>
      <x:c r="G1470" s="3" t="str">
        <x:v>к-т</x:v>
      </x:c>
      <x:c r="H1470" s="15" t="n">
        <x:v>150</x:v>
      </x:c>
      <x:c r="I1470" s="15" t="n">
        <x:v>700</x:v>
      </x:c>
      <x:c r="J1470" s="16" t="n">
        <x:f>IF(AND(ISNUMBER(F1470),ISNUMBER(H1470)),F1470*H1470,"")</x:f>
        <x:v>150</x:v>
      </x:c>
      <x:c r="K1470" s="16" t="n">
        <x:f>IF(AND(ISNUMBER(F1470),ISNUMBER(I1470)),F1470*I1470,"")</x:f>
        <x:v>700</x:v>
      </x:c>
      <x:c r="L1470" s="11" t="str">
        <x:v>Купить</x:v>
      </x:c>
      <x:c r="M1470" s="11" t="str"/>
      <x:c r="N1470" s="11" t="str">
        <x:v>Бюджетная оценка на 03.10.2026. Источник подтверждает характеристики, а не цену.</x:v>
      </x:c>
      <x:c r="O1470" s="11" t="str">
        <x:f>IF(C1470="Опционально","Вне итога",IF(AND(ISNUMBER(F1470),ISNUMBER(H1470),ISNUMBER(I1470),F1470&gt;0,H1470&gt;=0,I1470&gt;=H1470),"Цена учтена","Уточнить цену/количество"))</x:f>
        <x:v>Цена учтена</x:v>
      </x:c>
      <x:c r="P1470" s="10"/>
      <x:c r="Q1470" s="18" t="str">
        <x:v>Бюджетная оценка автора</x:v>
      </x:c>
      <x:c r="R1470" s="18" t="str"/>
    </x:row>
    <x:row r="1471" ht="44" customHeight="1">
      <x:c r="A1471" s="10" t="str">
        <x:v>B10.1</x:v>
      </x:c>
      <x:c r="B1471" s="10" t="str">
        <x:v>B10</x:v>
      </x:c>
      <x:c r="C1471" s="11" t="str">
        <x:v>Помещение</x:v>
      </x:c>
      <x:c r="D1471" s="11" t="str">
        <x:v>Огнетушители и обозначения</x:v>
      </x:c>
      <x:c r="E1471" s="11" t="str">
        <x:v>2 подходящих для электрооборудования огнетушителя, указатели</x:v>
      </x:c>
      <x:c r="F1471" s="14" t="n">
        <x:v>1</x:v>
      </x:c>
      <x:c r="G1471" s="3" t="str">
        <x:v>к-т</x:v>
      </x:c>
      <x:c r="H1471" s="15" t="n">
        <x:v>140</x:v>
      </x:c>
      <x:c r="I1471" s="15" t="n">
        <x:v>400</x:v>
      </x:c>
      <x:c r="J1471" s="16" t="n">
        <x:f>IF(AND(ISNUMBER(F1471),ISNUMBER(H1471)),F1471*H1471,"")</x:f>
        <x:v>140</x:v>
      </x:c>
      <x:c r="K1471" s="16" t="n">
        <x:f>IF(AND(ISNUMBER(F1471),ISNUMBER(I1471)),F1471*I1471,"")</x:f>
        <x:v>400</x:v>
      </x:c>
      <x:c r="L1471" s="11" t="str">
        <x:v>Купить</x:v>
      </x:c>
      <x:c r="M1471" s="11" t="str">
        <x:v>Тип и размещение определяет местный проект помещения.</x:v>
      </x:c>
      <x:c r="N1471" s="11" t="str">
        <x:v>Бюджетная оценка на 03.10.2026. Источник подтверждает характеристики, а не цену.</x:v>
      </x:c>
      <x:c r="O1471" s="11" t="str">
        <x:f>IF(C1471="Опционально","Вне итога",IF(AND(ISNUMBER(F1471),ISNUMBER(H1471),ISNUMBER(I1471),F1471&gt;0,H1471&gt;=0,I1471&gt;=H1471),"Цена учтена","Уточнить цену/количество"))</x:f>
        <x:v>Цена учтена</x:v>
      </x:c>
      <x:c r="P1471" s="10"/>
      <x:c r="Q1471" s="18" t="str">
        <x:v>Бюджетная оценка автора</x:v>
      </x:c>
      <x:c r="R1471" s="18" t="str"/>
    </x:row>
    <x:row r="1472" ht="44" customHeight="1">
      <x:c r="A1472" s="10" t="str">
        <x:v>B10.1</x:v>
      </x:c>
      <x:c r="B1472" s="10" t="str">
        <x:v>B10</x:v>
      </x:c>
      <x:c r="C1472" s="11" t="str">
        <x:v>Помещение</x:v>
      </x:c>
      <x:c r="D1472" s="11" t="str">
        <x:v>Контроль температуры и влажности</x:v>
      </x:c>
      <x:c r="E1472" s="11" t="str">
        <x:v>Сетевой датчик с 2–4 внешними зондами и уведомлением</x:v>
      </x:c>
      <x:c r="F1472" s="14" t="n">
        <x:v>1</x:v>
      </x:c>
      <x:c r="G1472" s="3" t="str">
        <x:v>к-т</x:v>
      </x:c>
      <x:c r="H1472" s="15" t="n">
        <x:v>150</x:v>
      </x:c>
      <x:c r="I1472" s="15" t="n">
        <x:v>600</x:v>
      </x:c>
      <x:c r="J1472" s="16" t="n">
        <x:f>IF(AND(ISNUMBER(F1472),ISNUMBER(H1472)),F1472*H1472,"")</x:f>
        <x:v>150</x:v>
      </x:c>
      <x:c r="K1472" s="16" t="n">
        <x:f>IF(AND(ISNUMBER(F1472),ISNUMBER(I1472)),F1472*I1472,"")</x:f>
        <x:v>600</x:v>
      </x:c>
      <x:c r="L1472" s="11" t="str">
        <x:v>Купить</x:v>
      </x:c>
      <x:c r="M1472" s="11" t="str">
        <x:v>Настроить аварийное завершение работы при перегреве/сбое охлаждения.</x:v>
      </x:c>
      <x:c r="N1472" s="11" t="str">
        <x:v>Бюджетная оценка на 03.10.2026. Источник подтверждает характеристики, а не цену.</x:v>
      </x:c>
      <x:c r="O1472" s="11" t="str">
        <x:f>IF(C1472="Опционально","Вне итога",IF(AND(ISNUMBER(F1472),ISNUMBER(H1472),ISNUMBER(I1472),F1472&gt;0,H1472&gt;=0,I1472&gt;=H1472),"Цена учтена","Уточнить цену/количество"))</x:f>
        <x:v>Цена учтена</x:v>
      </x:c>
      <x:c r="P1472" s="10"/>
      <x:c r="Q1472" s="18" t="str">
        <x:v>Бюджетная оценка автора</x:v>
      </x:c>
      <x:c r="R1472" s="18" t="str"/>
    </x:row>
    <x:row r="1473" ht="44" customHeight="1">
      <x:c r="A1473" s="10" t="str">
        <x:v>B10.1</x:v>
      </x:c>
      <x:c r="B1473" s="10" t="str">
        <x:v>B10</x:v>
      </x:c>
      <x:c r="C1473" s="11" t="str">
        <x:v>Помещение</x:v>
      </x:c>
      <x:c r="D1473" s="11" t="str">
        <x:v>Крепёж и мелкие расходники</x:v>
      </x:c>
      <x:c r="E1473" s="11" t="str">
        <x:v>Наконечники, клеммы, маркировка, стяжки-липучки, вводы, запас кабеля</x:v>
      </x:c>
      <x:c r="F1473" s="14" t="n">
        <x:v>1</x:v>
      </x:c>
      <x:c r="G1473" s="3" t="str">
        <x:v>к-т</x:v>
      </x:c>
      <x:c r="H1473" s="15" t="n">
        <x:v>120</x:v>
      </x:c>
      <x:c r="I1473" s="15" t="n">
        <x:v>350</x:v>
      </x:c>
      <x:c r="J1473" s="16" t="n">
        <x:f>IF(AND(ISNUMBER(F1473),ISNUMBER(H1473)),F1473*H1473,"")</x:f>
        <x:v>120</x:v>
      </x:c>
      <x:c r="K1473" s="16" t="n">
        <x:f>IF(AND(ISNUMBER(F1473),ISNUMBER(I1473)),F1473*I1473,"")</x:f>
        <x:v>350</x:v>
      </x:c>
      <x:c r="L1473" s="11" t="str">
        <x:v>Купить</x:v>
      </x:c>
      <x:c r="M1473" s="11" t="str"/>
      <x:c r="N1473" s="11" t="str">
        <x:v>Бюджетная оценка на 03.10.2026. Источник подтверждает характеристики, а не цену.</x:v>
      </x:c>
      <x:c r="O1473" s="11" t="str">
        <x:f>IF(C1473="Опционально","Вне итога",IF(AND(ISNUMBER(F1473),ISNUMBER(H1473),ISNUMBER(I1473),F1473&gt;0,H1473&gt;=0,I1473&gt;=H1473),"Цена учтена","Уточнить цену/количество"))</x:f>
        <x:v>Цена учтена</x:v>
      </x:c>
      <x:c r="P1473" s="10"/>
      <x:c r="Q1473" s="18" t="str">
        <x:v>Бюджетная оценка автора</x:v>
      </x:c>
      <x:c r="R1473" s="18" t="str"/>
    </x:row>
    <x:row r="1474" ht="44" customHeight="1">
      <x:c r="A1474" s="10" t="str">
        <x:v>B10.1</x:v>
      </x:c>
      <x:c r="B1474" s="10" t="str">
        <x:v>B10</x:v>
      </x:c>
      <x:c r="C1474" s="11" t="str">
        <x:v>Помещение</x:v>
      </x:c>
      <x:c r="D1474" s="11" t="str">
        <x:v>Монтаж и измерения электрики</x:v>
      </x:c>
      <x:c r="E1474" s="11" t="str">
        <x:v>Монтаж, проверка защит, заземления и нагрузочный тест</x:v>
      </x:c>
      <x:c r="F1474" s="14" t="n">
        <x:v>1</x:v>
      </x:c>
      <x:c r="G1474" s="3" t="str">
        <x:v>усл</x:v>
      </x:c>
      <x:c r="H1474" s="15" t="n">
        <x:v>600</x:v>
      </x:c>
      <x:c r="I1474" s="15" t="n">
        <x:v>2000</x:v>
      </x:c>
      <x:c r="J1474" s="16" t="n">
        <x:f>IF(AND(ISNUMBER(F1474),ISNUMBER(H1474)),F1474*H1474,"")</x:f>
        <x:v>600</x:v>
      </x:c>
      <x:c r="K1474" s="16" t="n">
        <x:f>IF(AND(ISNUMBER(F1474),ISNUMBER(I1474)),F1474*I1474,"")</x:f>
        <x:v>2000</x:v>
      </x:c>
      <x:c r="L1474" s="11" t="str">
        <x:v>Купить</x:v>
      </x:c>
      <x:c r="M1474" s="11" t="str"/>
      <x:c r="N1474" s="11" t="str">
        <x:v>Бюджетная оценка на 03.10.2026. Источник подтверждает характеристики, а не цену.</x:v>
      </x:c>
      <x:c r="O1474" s="11" t="str">
        <x:f>IF(C1474="Опционально","Вне итога",IF(AND(ISNUMBER(F1474),ISNUMBER(H1474),ISNUMBER(I1474),F1474&gt;0,H1474&gt;=0,I1474&gt;=H1474),"Цена учтена","Уточнить цену/количество"))</x:f>
        <x:v>Цена учтена</x:v>
      </x:c>
      <x:c r="P1474" s="10"/>
      <x:c r="Q1474" s="18" t="str">
        <x:v>Бюджетная оценка автора</x:v>
      </x:c>
      <x:c r="R1474" s="18" t="str"/>
    </x:row>
    <x:row r="1475" ht="44" customHeight="1">
      <x:c r="A1475" s="10" t="str">
        <x:v>B10.1</x:v>
      </x:c>
      <x:c r="B1475" s="10" t="str">
        <x:v>B10</x:v>
      </x:c>
      <x:c r="C1475" s="11" t="str">
        <x:v>Помещение</x:v>
      </x:c>
      <x:c r="D1475" s="11" t="str">
        <x:v>Доставка, разгрузка и занос</x:v>
      </x:c>
      <x:c r="E1475" s="11" t="str">
        <x:v>Транспорт, такелаж, страховка перевозки</x:v>
      </x:c>
      <x:c r="F1475" s="14" t="n">
        <x:v>1</x:v>
      </x:c>
      <x:c r="G1475" s="3" t="str">
        <x:v>усл</x:v>
      </x:c>
      <x:c r="H1475" s="15" t="n">
        <x:v>300</x:v>
      </x:c>
      <x:c r="I1475" s="15" t="n">
        <x:v>1000</x:v>
      </x:c>
      <x:c r="J1475" s="16" t="n">
        <x:f>IF(AND(ISNUMBER(F1475),ISNUMBER(H1475)),F1475*H1475,"")</x:f>
        <x:v>300</x:v>
      </x:c>
      <x:c r="K1475" s="16" t="n">
        <x:f>IF(AND(ISNUMBER(F1475),ISNUMBER(I1475)),F1475*I1475,"")</x:f>
        <x:v>1000</x:v>
      </x:c>
      <x:c r="L1475" s="11" t="str">
        <x:v>Купить</x:v>
      </x:c>
      <x:c r="M1475" s="11" t="str">
        <x:v>Без импортной пошлины/НДС. Для тяжёлых серверов проверить маршрут заноса заранее.</x:v>
      </x:c>
      <x:c r="N1475" s="11" t="str">
        <x:v>Бюджетная оценка на 03.10.2026. Источник подтверждает характеристики, а не цену.</x:v>
      </x:c>
      <x:c r="O1475" s="11" t="str">
        <x:f>IF(C1475="Опционально","Вне итога",IF(AND(ISNUMBER(F1475),ISNUMBER(H1475),ISNUMBER(I1475),F1475&gt;0,H1475&gt;=0,I1475&gt;=H1475),"Цена учтена","Уточнить цену/количество"))</x:f>
        <x:v>Цена учтена</x:v>
      </x:c>
      <x:c r="P1475" s="10"/>
      <x:c r="Q1475" s="18" t="str">
        <x:v>Бюджетная оценка автора</x:v>
      </x:c>
      <x:c r="R1475" s="18" t="str"/>
    </x:row>
    <x:row r="1476" ht="44" customHeight="1">
      <x:c r="A1476" s="10" t="str">
        <x:v>B10.1</x:v>
      </x:c>
      <x:c r="B1476" s="10" t="str">
        <x:v>B10</x:v>
      </x:c>
      <x:c r="C1476" s="11" t="str">
        <x:v>Опционально</x:v>
      </x:c>
      <x:c r="D1476" s="11" t="str">
        <x:v>Резервная система охлаждения</x:v>
      </x:c>
      <x:c r="E1476" s="11" t="str">
        <x:v>N+1 с автоматическим переключением, расчёт отдельно</x:v>
      </x:c>
      <x:c r="F1476" s="14" t="n">
        <x:v>1</x:v>
      </x:c>
      <x:c r="G1476" s="3" t="str">
        <x:v>к-т</x:v>
      </x:c>
      <x:c r="H1476" s="15"/>
      <x:c r="I1476" s="15"/>
      <x:c r="J1476" s="16" t="str">
        <x:f>IF(AND(ISNUMBER(F1476),ISNUMBER(H1476)),F1476*H1476,"")</x:f>
      </x:c>
      <x:c r="K1476" s="16" t="str">
        <x:f>IF(AND(ISNUMBER(F1476),ISNUMBER(I1476)),F1476*I1476,"")</x:f>
      </x:c>
      <x:c r="L1476" s="11" t="str">
        <x:v>По проекту</x:v>
      </x:c>
      <x:c r="M1476" s="11" t="str">
        <x:v>Нужна для непрерывной работы при отказе охлаждения. В базовом бюджете система останавливается безопасно.</x:v>
      </x:c>
      <x:c r="N1476" s="11" t="str">
        <x:v>Без цены. Требуется отдельное предложение.</x:v>
      </x:c>
      <x:c r="O1476" s="11" t="str">
        <x:f>IF(C1476="Опционально","Вне итога",IF(AND(ISNUMBER(F1476),ISNUMBER(H1476),ISNUMBER(I1476),F1476&gt;0,H1476&gt;=0,I1476&gt;=H1476),"Цена учтена","Уточнить цену/количество"))</x:f>
        <x:v>Вне итога</x:v>
      </x:c>
      <x:c r="P1476" s="10"/>
      <x:c r="Q1476" s="18" t="str">
        <x:v>Бюджетная оценка автора</x:v>
      </x:c>
      <x:c r="R1476" s="18" t="str"/>
    </x:row>
    <x:row r="1477" ht="44" customHeight="1">
      <x:c r="A1477" s="10" t="str">
        <x:v>B10.1</x:v>
      </x:c>
      <x:c r="B1477" s="10" t="str">
        <x:v>B10</x:v>
      </x:c>
      <x:c r="C1477" s="11" t="str">
        <x:v>Опционально</x:v>
      </x:c>
      <x:c r="D1477" s="11" t="str">
        <x:v>Генератор и переключение ввода</x:v>
      </x:c>
      <x:c r="E1477" s="11" t="str">
        <x:v>Для длительных отключений, размер по проекту</x:v>
      </x:c>
      <x:c r="F1477" s="14" t="n">
        <x:v>1</x:v>
      </x:c>
      <x:c r="G1477" s="3" t="str">
        <x:v>к-т</x:v>
      </x:c>
      <x:c r="H1477" s="15"/>
      <x:c r="I1477" s="15"/>
      <x:c r="J1477" s="16" t="str">
        <x:f>IF(AND(ISNUMBER(F1477),ISNUMBER(H1477)),F1477*H1477,"")</x:f>
      </x:c>
      <x:c r="K1477" s="16" t="str">
        <x:f>IF(AND(ISNUMBER(F1477),ISNUMBER(I1477)),F1477*I1477,"")</x:f>
      </x:c>
      <x:c r="L1477" s="11" t="str">
        <x:v>По проекту</x:v>
      </x:c>
      <x:c r="M1477" s="11" t="str">
        <x:v>Не включён в базовую сумму. ИБП рассчитан на короткую автономность и завершение работы.</x:v>
      </x:c>
      <x:c r="N1477" s="11" t="str">
        <x:v>Без цены. Требуется отдельное предложение.</x:v>
      </x:c>
      <x:c r="O1477" s="11" t="str">
        <x:f>IF(C1477="Опционально","Вне итога",IF(AND(ISNUMBER(F1477),ISNUMBER(H1477),ISNUMBER(I1477),F1477&gt;0,H1477&gt;=0,I1477&gt;=H1477),"Цена учтена","Уточнить цену/количество"))</x:f>
        <x:v>Вне итога</x:v>
      </x:c>
      <x:c r="P1477" s="10"/>
      <x:c r="Q1477" s="18" t="str">
        <x:v>Бюджетная оценка автора</x:v>
      </x:c>
      <x:c r="R1477" s="18" t="str"/>
    </x:row>
    <x:row r="1478" ht="61" customHeight="1">
      <x:c r="A1478" s="10" t="str">
        <x:v>B10.1</x:v>
      </x:c>
      <x:c r="B1478" s="10" t="str">
        <x:v>B10</x:v>
      </x:c>
      <x:c r="C1478" s="11" t="str">
        <x:v>Запуск</x:v>
      </x:c>
      <x:c r="D1478" s="11" t="str">
        <x:v>Системное ПО</x:v>
      </x:c>
      <x:c r="E1478" s="11" t="str">
        <x:v>Ubuntu, CUDA, vLLM/llama.cpp, локальное приложение</x:v>
      </x:c>
      <x:c r="F1478" s="14" t="n">
        <x:v>1</x:v>
      </x:c>
      <x:c r="G1478" s="3" t="str">
        <x:v>к-т</x:v>
      </x:c>
      <x:c r="H1478" s="15" t="n">
        <x:v>0</x:v>
      </x:c>
      <x:c r="I1478" s="15" t="n">
        <x:v>0</x:v>
      </x:c>
      <x:c r="J1478" s="16" t="n">
        <x:f>IF(AND(ISNUMBER(F1478),ISNUMBER(H1478)),F1478*H1478,"")</x:f>
        <x:v>0</x:v>
      </x:c>
      <x:c r="K1478" s="16" t="n">
        <x:f>IF(AND(ISNUMBER(F1478),ISNUMBER(I1478)),F1478*I1478,"")</x:f>
        <x:v>0</x:v>
      </x:c>
      <x:c r="L1478" s="11" t="str">
        <x:v>Без оплаты лицензии</x:v>
      </x:c>
      <x:c r="M1478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1478" s="11" t="str">
        <x:v>Бюджетная оценка на 03.10.2026. Источник подтверждает характеристики, а не цену.</x:v>
      </x:c>
      <x:c r="O1478" s="11" t="str">
        <x:f>IF(C1478="Опционально","Вне итога",IF(AND(ISNUMBER(F1478),ISNUMBER(H1478),ISNUMBER(I1478),F1478&gt;0,H1478&gt;=0,I1478&gt;=H1478),"Цена учтена","Уточнить цену/количество"))</x:f>
        <x:v>Цена учтена</x:v>
      </x:c>
      <x:c r="P1478" s="10"/>
      <x:c r="Q1478" s="18" t="str">
        <x:v>Moonshot: Kimi K3, модель</x:v>
      </x:c>
      <x:c r="R1478" s="18" t="str">
        <x:v>https://huggingface.co/moonshotai/Kimi-K3</x:v>
      </x:c>
    </x:row>
    <x:row r="1479" ht="44" customHeight="1">
      <x:c r="A1479" s="10" t="str">
        <x:v>B10.1</x:v>
      </x:c>
      <x:c r="B1479" s="10" t="str">
        <x:v>B10</x:v>
      </x:c>
      <x:c r="C1479" s="11" t="str">
        <x:v>Запуск</x:v>
      </x:c>
      <x:c r="D1479" s="11" t="str">
        <x:v>Установка и настройка оборудования</x:v>
      </x:c>
      <x:c r="E1479" s="11" t="str">
        <x:v>Обновление firmware, ОС, драйверов, сеть, диски и мониторинг</x:v>
      </x:c>
      <x:c r="F1479" s="14" t="n">
        <x:v>1</x:v>
      </x:c>
      <x:c r="G1479" s="3" t="str">
        <x:v>усл</x:v>
      </x:c>
      <x:c r="H1479" s="15" t="n">
        <x:v>600</x:v>
      </x:c>
      <x:c r="I1479" s="15" t="n">
        <x:v>2000</x:v>
      </x:c>
      <x:c r="J1479" s="16" t="n">
        <x:f>IF(AND(ISNUMBER(F1479),ISNUMBER(H1479)),F1479*H1479,"")</x:f>
        <x:v>600</x:v>
      </x:c>
      <x:c r="K1479" s="16" t="n">
        <x:f>IF(AND(ISNUMBER(F1479),ISNUMBER(I1479)),F1479*I1479,"")</x:f>
        <x:v>2000</x:v>
      </x:c>
      <x:c r="L1479" s="11" t="str">
        <x:v>Купить</x:v>
      </x:c>
      <x:c r="M1479" s="11" t="str">
        <x:v>Фиксированная работа при покупке, без помесячного обслуживания.</x:v>
      </x:c>
      <x:c r="N1479" s="11" t="str">
        <x:v>Бюджетная оценка на 03.10.2026. Источник подтверждает характеристики, а не цену.</x:v>
      </x:c>
      <x:c r="O1479" s="11" t="str">
        <x:f>IF(C1479="Опционально","Вне итога",IF(AND(ISNUMBER(F1479),ISNUMBER(H1479),ISNUMBER(I1479),F1479&gt;0,H1479&gt;=0,I1479&gt;=H1479),"Цена учтена","Уточнить цену/количество"))</x:f>
        <x:v>Цена учтена</x:v>
      </x:c>
      <x:c r="P1479" s="10"/>
      <x:c r="Q1479" s="18" t="str">
        <x:v>Бюджетная оценка автора</x:v>
      </x:c>
      <x:c r="R1479" s="18" t="str"/>
    </x:row>
    <x:row r="1480" ht="44" customHeight="1">
      <x:c r="A1480" s="10" t="str">
        <x:v>B10.1</x:v>
      </x:c>
      <x:c r="B1480" s="10" t="str">
        <x:v>B10</x:v>
      </x:c>
      <x:c r="C1480" s="11" t="str">
        <x:v>Запуск</x:v>
      </x:c>
      <x:c r="D1480" s="11" t="str">
        <x:v>Загрузка и проверка модели</x:v>
      </x:c>
      <x:c r="E1480" s="11" t="str">
        <x:v>Загрузка на локальные SSD, проверка файлов, подбор контекста, нагрузочный тест</x:v>
      </x:c>
      <x:c r="F1480" s="14" t="n">
        <x:v>1</x:v>
      </x:c>
      <x:c r="G1480" s="3" t="str">
        <x:v>усл</x:v>
      </x:c>
      <x:c r="H1480" s="15" t="n">
        <x:v>400</x:v>
      </x:c>
      <x:c r="I1480" s="15" t="n">
        <x:v>1400</x:v>
      </x:c>
      <x:c r="J1480" s="16" t="n">
        <x:f>IF(AND(ISNUMBER(F1480),ISNUMBER(H1480)),F1480*H1480,"")</x:f>
        <x:v>400</x:v>
      </x:c>
      <x:c r="K1480" s="16" t="n">
        <x:f>IF(AND(ISNUMBER(F1480),ISNUMBER(I1480)),F1480*I1480,"")</x:f>
        <x:v>1400</x:v>
      </x:c>
      <x:c r="L1480" s="11" t="str">
        <x:v>Купить</x:v>
      </x:c>
      <x:c r="M1480" s="11" t="str">
        <x:v>Проверить память, время первого ответа, токены/с, качество и восстановление после перезагрузки.</x:v>
      </x:c>
      <x:c r="N1480" s="11" t="str">
        <x:v>Бюджетная оценка на 03.10.2026. Источник подтверждает характеристики, а не цену.</x:v>
      </x:c>
      <x:c r="O1480" s="11" t="str">
        <x:f>IF(C1480="Опционально","Вне итога",IF(AND(ISNUMBER(F1480),ISNUMBER(H1480),ISNUMBER(I1480),F1480&gt;0,H1480&gt;=0,I1480&gt;=H1480),"Цена учтена","Уточнить цену/количество"))</x:f>
        <x:v>Цена учтена</x:v>
      </x:c>
      <x:c r="P1480" s="10"/>
      <x:c r="Q1480" s="18" t="str">
        <x:v>Бюджетная оценка автора</x:v>
      </x:c>
      <x:c r="R1480" s="18" t="str"/>
    </x:row>
    <x:row r="1481" ht="44" customHeight="1">
      <x:c r="A1481" s="10" t="str">
        <x:v>B10.1</x:v>
      </x:c>
      <x:c r="B1481" s="10" t="str">
        <x:v>B10</x:v>
      </x:c>
      <x:c r="C1481" s="11" t="str">
        <x:v>Запуск</x:v>
      </x:c>
      <x:c r="D1481" s="11" t="str">
        <x:v>Резервное копирование и документация</x:v>
      </x:c>
      <x:c r="E1481" s="11" t="str">
        <x:v>Настроить копии, аварийное завершение и восстановление. Передать инструкцию</x:v>
      </x:c>
      <x:c r="F1481" s="14" t="n">
        <x:v>1</x:v>
      </x:c>
      <x:c r="G1481" s="3" t="str">
        <x:v>усл</x:v>
      </x:c>
      <x:c r="H1481" s="15" t="n">
        <x:v>300</x:v>
      </x:c>
      <x:c r="I1481" s="15" t="n">
        <x:v>1000</x:v>
      </x:c>
      <x:c r="J1481" s="16" t="n">
        <x:f>IF(AND(ISNUMBER(F1481),ISNUMBER(H1481)),F1481*H1481,"")</x:f>
        <x:v>300</x:v>
      </x:c>
      <x:c r="K1481" s="16" t="n">
        <x:f>IF(AND(ISNUMBER(F1481),ISNUMBER(I1481)),F1481*I1481,"")</x:f>
        <x:v>1000</x:v>
      </x:c>
      <x:c r="L1481" s="11" t="str">
        <x:v>Купить</x:v>
      </x:c>
      <x:c r="M1481" s="11" t="str"/>
      <x:c r="N1481" s="11" t="str">
        <x:v>Бюджетная оценка на 03.10.2026. Источник подтверждает характеристики, а не цену.</x:v>
      </x:c>
      <x:c r="O1481" s="11" t="str">
        <x:f>IF(C1481="Опционально","Вне итога",IF(AND(ISNUMBER(F1481),ISNUMBER(H1481),ISNUMBER(I1481),F1481&gt;0,H1481&gt;=0,I1481&gt;=H1481),"Цена учтена","Уточнить цену/количество"))</x:f>
        <x:v>Цена учтена</x:v>
      </x:c>
      <x:c r="P1481" s="10"/>
      <x:c r="Q1481" s="18" t="str">
        <x:v>Бюджетная оценка автора</x:v>
      </x:c>
      <x:c r="R1481" s="18" t="str"/>
    </x:row>
    <x:row r="1482" ht="44" customHeight="1">
      <x:c r="A1482" s="10" t="str">
        <x:v>B10.1</x:v>
      </x:c>
      <x:c r="B1482" s="10" t="str">
        <x:v>B10</x:v>
      </x:c>
      <x:c r="C1482" s="11" t="str">
        <x:v>Запуск</x:v>
      </x:c>
      <x:c r="D1482" s="11" t="str">
        <x:v>Резерв на адаптацию программы запуска</x:v>
      </x:c>
      <x:c r="E1482" s="11" t="str">
        <x:v>Прототип распределения модели, совместимость kernels/обмена</x:v>
      </x:c>
      <x:c r="F1482" s="14" t="n">
        <x:v>1</x:v>
      </x:c>
      <x:c r="G1482" s="3" t="str">
        <x:v>резерв</x:v>
      </x:c>
      <x:c r="H1482" s="15" t="n">
        <x:v>5000</x:v>
      </x:c>
      <x:c r="I1482" s="15" t="n">
        <x:v>25000</x:v>
      </x:c>
      <x:c r="J1482" s="16" t="n">
        <x:f>IF(AND(ISNUMBER(F1482),ISNUMBER(H1482)),F1482*H1482,"")</x:f>
        <x:v>5000</x:v>
      </x:c>
      <x:c r="K1482" s="16" t="n">
        <x:f>IF(AND(ISNUMBER(F1482),ISNUMBER(I1482)),F1482*I1482,"")</x:f>
        <x:v>25000</x:v>
      </x:c>
      <x:c r="L1482" s="11" t="str">
        <x:v>Резерв</x:v>
      </x:c>
      <x:c r="M1482" s="11" t="str">
        <x:v>Плановая сумма для эксперимента. Успешный запуск K3 не гарантирован. Срок и полный бюджет разработки после прототипа.</x:v>
      </x:c>
      <x:c r="N1482" s="11" t="str">
        <x:v>Бюджетная оценка на 03.10.2026. Источник подтверждает характеристики, а не цену.</x:v>
      </x:c>
      <x:c r="O1482" s="11" t="str">
        <x:f>IF(C1482="Опционально","Вне итога",IF(AND(ISNUMBER(F1482),ISNUMBER(H1482),ISNUMBER(I1482),F1482&gt;0,H1482&gt;=0,I1482&gt;=H1482),"Цена учтена","Уточнить цену/количество"))</x:f>
        <x:v>Цена учтена</x:v>
      </x:c>
      <x:c r="P1482" s="10"/>
      <x:c r="Q1482" s="18" t="str">
        <x:v>Бюджетная оценка автора</x:v>
      </x:c>
      <x:c r="R1482" s="18" t="str"/>
    </x:row>
    <x:row r="1483" ht="61" customHeight="1">
      <x:c r="A1483" s="10" t="str">
        <x:v>B10.2</x:v>
      </x:c>
      <x:c r="B1483" s="10" t="str">
        <x:v>B10</x:v>
      </x:c>
      <x:c r="C1483" s="11" t="str">
        <x:v>Оборудование</x:v>
      </x:c>
      <x:c r="D1483" s="11" t="str">
        <x:v>Готовый CXL-совместимый сервер</x:v>
      </x:c>
      <x:c r="E1483" s="11" t="str">
        <x:v>OEM 4U, 2 Xeon, 2TB локальной DDR5 RAM, 2TB CXL, 1 RTX PRO 6000 96GB, SSD</x:v>
      </x:c>
      <x:c r="F1483" s="14" t="n">
        <x:v>1</x:v>
      </x:c>
      <x:c r="G1483" s="3" t="str">
        <x:v>к-т</x:v>
      </x:c>
      <x:c r="H1483" s="15" t="n">
        <x:v>90000</x:v>
      </x:c>
      <x:c r="I1483" s="15" t="n">
        <x:v>190000</x:v>
      </x:c>
      <x:c r="J1483" s="16" t="n">
        <x:f>IF(AND(ISNUMBER(F1483),ISNUMBER(H1483)),F1483*H1483,"")</x:f>
        <x:v>90000</x:v>
      </x:c>
      <x:c r="K1483" s="16" t="n">
        <x:f>IF(AND(ISNUMBER(F1483),ISNUMBER(I1483)),F1483*I1483,"")</x:f>
        <x:v>190000</x:v>
      </x:c>
      <x:c r="L1483" s="11" t="str">
        <x:v>Резерв</x:v>
      </x:c>
      <x:c r="M1483" s="11" t="str">
        <x:v>Стоимость инженерного OEM-пакета. Нужны конкретная CXL backplane, список поддержанных модулей, BIOS и проверенный Linux. Не готовый совместимый артикул.</x:v>
      </x:c>
      <x:c r="N1483" s="11" t="str">
        <x:v>Бюджетная оценка на 03.10.2026. Источник подтверждает характеристики, а не цену.</x:v>
      </x:c>
      <x:c r="O1483" s="11" t="str">
        <x:f>IF(C1483="Опционально","Вне итога",IF(AND(ISNUMBER(F1483),ISNUMBER(H1483),ISNUMBER(I1483),F1483&gt;0,H1483&gt;=0,I1483&gt;=H1483),"Цена учтена","Уточнить цену/количество"))</x:f>
        <x:v>Цена учтена</x:v>
      </x:c>
      <x:c r="P1483" s="10"/>
      <x:c r="Q1483" s="18" t="str">
        <x:v>Micron: CXL, модули CZ120</x:v>
      </x:c>
      <x:c r="R1483" s="18" t="str">
        <x:v>https://www.micron.com/content/dam/micron/global/public/products/white-paper/cxl-memory-expansion-a-close-look-on-actual-platform.pdf</x:v>
      </x:c>
    </x:row>
    <x:row r="1484" ht="61" customHeight="1">
      <x:c r="A1484" s="10" t="str">
        <x:v>B10.2</x:v>
      </x:c>
      <x:c r="B1484" s="10" t="str">
        <x:v>B10</x:v>
      </x:c>
      <x:c r="C1484" s="11" t="str">
        <x:v>Оборудование</x:v>
      </x:c>
      <x:c r="D1484" s="11" t="str">
        <x:v>CPU</x:v>
      </x:c>
      <x:c r="E1484" s="11" t="str">
        <x:v>2 Intel Xeon с CXL и квалифицированной платой</x:v>
      </x:c>
      <x:c r="F1484" s="14" t="n">
        <x:v>2</x:v>
      </x:c>
      <x:c r="G1484" s="3" t="str">
        <x:v>шт</x:v>
      </x:c>
      <x:c r="H1484" s="21" t="n">
        <x:v>0</x:v>
      </x:c>
      <x:c r="I1484" s="21" t="n">
        <x:v>0</x:v>
      </x:c>
      <x:c r="J1484" s="16" t="n">
        <x:f>IF(AND(ISNUMBER(F1484),ISNUMBER(H1484)),F1484*H1484,"")</x:f>
        <x:v>0</x:v>
      </x:c>
      <x:c r="K1484" s="16" t="n">
        <x:f>IF(AND(ISNUMBER(F1484),ISNUMBER(I1484)),F1484*I1484,"")</x:f>
        <x:v>0</x:v>
      </x:c>
      <x:c r="L1484" s="11" t="str">
        <x:v>В комплекте</x:v>
      </x:c>
      <x:c r="M1484" s="11" t="str"/>
      <x:c r="N1484" s="11" t="str">
        <x:v>Включено в цену основного комплекта. Доплата $0.</x:v>
      </x:c>
      <x:c r="O1484" s="11" t="str">
        <x:f>IF(C1484="Опционально","Вне итога",IF(AND(ISNUMBER(F1484),ISNUMBER(H1484),ISNUMBER(I1484),F1484&gt;0,H1484&gt;=0,I1484&gt;=H1484),"Цена учтена","Уточнить цену/количество"))</x:f>
        <x:v>Цена учтена</x:v>
      </x:c>
      <x:c r="P1484" s="10"/>
      <x:c r="Q1484" s="18" t="str">
        <x:v>Micron: CXL, модули CZ120</x:v>
      </x:c>
      <x:c r="R1484" s="18" t="str">
        <x:v>https://www.micron.com/content/dam/micron/global/public/products/white-paper/cxl-memory-expansion-a-close-look-on-actual-platform.pdf</x:v>
      </x:c>
    </x:row>
    <x:row r="1485" ht="61" customHeight="1">
      <x:c r="A1485" s="10" t="str">
        <x:v>B10.2</x:v>
      </x:c>
      <x:c r="B1485" s="10" t="str">
        <x:v>B10</x:v>
      </x:c>
      <x:c r="C1485" s="11" t="str">
        <x:v>Оборудование</x:v>
      </x:c>
      <x:c r="D1485" s="11" t="str">
        <x:v>Локальная RAM</x:v>
      </x:c>
      <x:c r="E1485" s="11" t="str">
        <x:v>2TB DDR5 ECC RDIMM, заполнить каналы по OEM</x:v>
      </x:c>
      <x:c r="F1485" s="14" t="n">
        <x:v>1</x:v>
      </x:c>
      <x:c r="G1485" s="3" t="str">
        <x:v>к-т</x:v>
      </x:c>
      <x:c r="H1485" s="21" t="n">
        <x:v>0</x:v>
      </x:c>
      <x:c r="I1485" s="21" t="n">
        <x:v>0</x:v>
      </x:c>
      <x:c r="J1485" s="16" t="n">
        <x:f>IF(AND(ISNUMBER(F1485),ISNUMBER(H1485)),F1485*H1485,"")</x:f>
        <x:v>0</x:v>
      </x:c>
      <x:c r="K1485" s="16" t="n">
        <x:f>IF(AND(ISNUMBER(F1485),ISNUMBER(I1485)),F1485*I1485,"")</x:f>
        <x:v>0</x:v>
      </x:c>
      <x:c r="L1485" s="11" t="str">
        <x:v>В комплекте</x:v>
      </x:c>
      <x:c r="M1485" s="11" t="str"/>
      <x:c r="N1485" s="11" t="str">
        <x:v>Включено в цену основного комплекта. Доплата $0.</x:v>
      </x:c>
      <x:c r="O1485" s="11" t="str">
        <x:f>IF(C1485="Опционально","Вне итога",IF(AND(ISNUMBER(F1485),ISNUMBER(H1485),ISNUMBER(I1485),F1485&gt;0,H1485&gt;=0,I1485&gt;=H1485),"Цена учтена","Уточнить цену/количество"))</x:f>
        <x:v>Цена учтена</x:v>
      </x:c>
      <x:c r="P1485" s="10"/>
      <x:c r="Q1485" s="18" t="str">
        <x:v>Micron: CXL, модули CZ120</x:v>
      </x:c>
      <x:c r="R1485" s="18" t="str">
        <x:v>https://www.micron.com/content/dam/micron/global/public/products/white-paper/cxl-memory-expansion-a-close-look-on-actual-platform.pdf</x:v>
      </x:c>
    </x:row>
    <x:row r="1486" ht="61" customHeight="1">
      <x:c r="A1486" s="10" t="str">
        <x:v>B10.2</x:v>
      </x:c>
      <x:c r="B1486" s="10" t="str">
        <x:v>B10</x:v>
      </x:c>
      <x:c r="C1486" s="11" t="str">
        <x:v>Оборудование</x:v>
      </x:c>
      <x:c r="D1486" s="11" t="str">
        <x:v>CXL-память</x:v>
      </x:c>
      <x:c r="E1486" s="11" t="str">
        <x:v>8×256GB CXL, например Micron CZ120, точный QVL по OEM</x:v>
      </x:c>
      <x:c r="F1486" s="14" t="n">
        <x:v>8</x:v>
      </x:c>
      <x:c r="G1486" s="3" t="str">
        <x:v>шт</x:v>
      </x:c>
      <x:c r="H1486" s="21" t="n">
        <x:v>0</x:v>
      </x:c>
      <x:c r="I1486" s="21" t="n">
        <x:v>0</x:v>
      </x:c>
      <x:c r="J1486" s="16" t="n">
        <x:f>IF(AND(ISNUMBER(F1486),ISNUMBER(H1486)),F1486*H1486,"")</x:f>
        <x:v>0</x:v>
      </x:c>
      <x:c r="K1486" s="16" t="n">
        <x:f>IF(AND(ISNUMBER(F1486),ISNUMBER(I1486)),F1486*I1486,"")</x:f>
        <x:v>0</x:v>
      </x:c>
      <x:c r="L1486" s="11" t="str">
        <x:v>В комплекте</x:v>
      </x:c>
      <x:c r="M1486" s="11" t="str"/>
      <x:c r="N1486" s="11" t="str">
        <x:v>Включено в цену основного комплекта. Доплата $0.</x:v>
      </x:c>
      <x:c r="O1486" s="11" t="str">
        <x:f>IF(C1486="Опционально","Вне итога",IF(AND(ISNUMBER(F1486),ISNUMBER(H1486),ISNUMBER(I1486),F1486&gt;0,H1486&gt;=0,I1486&gt;=H1486),"Цена учтена","Уточнить цену/количество"))</x:f>
        <x:v>Цена учтена</x:v>
      </x:c>
      <x:c r="P1486" s="10"/>
      <x:c r="Q1486" s="18" t="str">
        <x:v>Micron: CXL, модули CZ120</x:v>
      </x:c>
      <x:c r="R1486" s="18" t="str">
        <x:v>https://www.micron.com/content/dam/micron/global/public/products/white-paper/cxl-memory-expansion-a-close-look-on-actual-platform.pdf</x:v>
      </x:c>
    </x:row>
    <x:row r="1487" ht="61" customHeight="1">
      <x:c r="A1487" s="10" t="str">
        <x:v>B10.2</x:v>
      </x:c>
      <x:c r="B1487" s="10" t="str">
        <x:v>B10</x:v>
      </x:c>
      <x:c r="C1487" s="11" t="str">
        <x:v>Оборудование</x:v>
      </x:c>
      <x:c r="D1487" s="11" t="str">
        <x:v>CXL backplane/расширитель</x:v>
      </x:c>
      <x:c r="E1487" s="11" t="str">
        <x:v>Питание E3.S, PCIe/CXL-линии, переключатели по OEM</x:v>
      </x:c>
      <x:c r="F1487" s="14" t="n">
        <x:v>1</x:v>
      </x:c>
      <x:c r="G1487" s="3" t="str">
        <x:v>к-т</x:v>
      </x:c>
      <x:c r="H1487" s="21" t="n">
        <x:v>0</x:v>
      </x:c>
      <x:c r="I1487" s="21" t="n">
        <x:v>0</x:v>
      </x:c>
      <x:c r="J1487" s="16" t="n">
        <x:f>IF(AND(ISNUMBER(F1487),ISNUMBER(H1487)),F1487*H1487,"")</x:f>
        <x:v>0</x:v>
      </x:c>
      <x:c r="K1487" s="16" t="n">
        <x:f>IF(AND(ISNUMBER(F1487),ISNUMBER(I1487)),F1487*I1487,"")</x:f>
        <x:v>0</x:v>
      </x:c>
      <x:c r="L1487" s="11" t="str">
        <x:v>В комплекте</x:v>
      </x:c>
      <x:c r="M1487" s="11" t="str"/>
      <x:c r="N1487" s="11" t="str">
        <x:v>Включено в цену основного комплекта. Доплата $0.</x:v>
      </x:c>
      <x:c r="O1487" s="11" t="str">
        <x:f>IF(C1487="Опционально","Вне итога",IF(AND(ISNUMBER(F1487),ISNUMBER(H1487),ISNUMBER(I1487),F1487&gt;0,H1487&gt;=0,I1487&gt;=H1487),"Цена учтена","Уточнить цену/количество"))</x:f>
        <x:v>Цена учтена</x:v>
      </x:c>
      <x:c r="P1487" s="10"/>
      <x:c r="Q1487" s="18" t="str">
        <x:v>Micron: CXL, модули CZ120</x:v>
      </x:c>
      <x:c r="R1487" s="18" t="str">
        <x:v>https://www.micron.com/content/dam/micron/global/public/products/white-paper/cxl-memory-expansion-a-close-look-on-actual-platform.pdf</x:v>
      </x:c>
    </x:row>
    <x:row r="1488" ht="61" customHeight="1">
      <x:c r="A1488" s="10" t="str">
        <x:v>B10.2</x:v>
      </x:c>
      <x:c r="B1488" s="10" t="str">
        <x:v>B10</x:v>
      </x:c>
      <x:c r="C1488" s="11" t="str">
        <x:v>Оборудование</x:v>
      </x:c>
      <x:c r="D1488" s="11" t="str">
        <x:v>GPU</x:v>
      </x:c>
      <x:c r="E1488" s="11" t="str">
        <x:v>RTX PRO 6000 96GB, активная/серверная версия по охлаждению OEM</x:v>
      </x:c>
      <x:c r="F1488" s="14" t="n">
        <x:v>1</x:v>
      </x:c>
      <x:c r="G1488" s="3" t="str">
        <x:v>шт</x:v>
      </x:c>
      <x:c r="H1488" s="21" t="n">
        <x:v>0</x:v>
      </x:c>
      <x:c r="I1488" s="21" t="n">
        <x:v>0</x:v>
      </x:c>
      <x:c r="J1488" s="16" t="n">
        <x:f>IF(AND(ISNUMBER(F1488),ISNUMBER(H1488)),F1488*H1488,"")</x:f>
        <x:v>0</x:v>
      </x:c>
      <x:c r="K1488" s="16" t="n">
        <x:f>IF(AND(ISNUMBER(F1488),ISNUMBER(I1488)),F1488*I1488,"")</x:f>
        <x:v>0</x:v>
      </x:c>
      <x:c r="L1488" s="11" t="str">
        <x:v>В комплекте</x:v>
      </x:c>
      <x:c r="M1488" s="11" t="str"/>
      <x:c r="N1488" s="11" t="str">
        <x:v>Включено в цену основного комплекта. Доплата $0.</x:v>
      </x:c>
      <x:c r="O1488" s="11" t="str">
        <x:f>IF(C1488="Опционально","Вне итога",IF(AND(ISNUMBER(F1488),ISNUMBER(H1488),ISNUMBER(I1488),F1488&gt;0,H1488&gt;=0,I1488&gt;=H1488),"Цена учтена","Уточнить цену/количество"))</x:f>
        <x:v>Цена учтена</x:v>
      </x:c>
      <x:c r="P1488" s="10"/>
      <x:c r="Q1488" s="18" t="str">
        <x:v>Micron: CXL, модули CZ120</x:v>
      </x:c>
      <x:c r="R1488" s="18" t="str">
        <x:v>https://www.micron.com/content/dam/micron/global/public/products/white-paper/cxl-memory-expansion-a-close-look-on-actual-platform.pdf</x:v>
      </x:c>
    </x:row>
    <x:row r="1489" ht="61" customHeight="1">
      <x:c r="A1489" s="10" t="str">
        <x:v>B10.2</x:v>
      </x:c>
      <x:c r="B1489" s="10" t="str">
        <x:v>B10</x:v>
      </x:c>
      <x:c r="C1489" s="11" t="str">
        <x:v>Оборудование</x:v>
      </x:c>
      <x:c r="D1489" s="11" t="str">
        <x:v>SSD</x:v>
      </x:c>
      <x:c r="E1489" s="11" t="str">
        <x:v>2×1.92TB boot + 4×7.68TB data</x:v>
      </x:c>
      <x:c r="F1489" s="14" t="n">
        <x:v>1</x:v>
      </x:c>
      <x:c r="G1489" s="3" t="str">
        <x:v>к-т</x:v>
      </x:c>
      <x:c r="H1489" s="21" t="n">
        <x:v>0</x:v>
      </x:c>
      <x:c r="I1489" s="21" t="n">
        <x:v>0</x:v>
      </x:c>
      <x:c r="J1489" s="16" t="n">
        <x:f>IF(AND(ISNUMBER(F1489),ISNUMBER(H1489)),F1489*H1489,"")</x:f>
        <x:v>0</x:v>
      </x:c>
      <x:c r="K1489" s="16" t="n">
        <x:f>IF(AND(ISNUMBER(F1489),ISNUMBER(I1489)),F1489*I1489,"")</x:f>
        <x:v>0</x:v>
      </x:c>
      <x:c r="L1489" s="11" t="str">
        <x:v>В комплекте</x:v>
      </x:c>
      <x:c r="M1489" s="11" t="str"/>
      <x:c r="N1489" s="11" t="str">
        <x:v>Включено в цену основного комплекта. Доплата $0.</x:v>
      </x:c>
      <x:c r="O1489" s="11" t="str">
        <x:f>IF(C1489="Опционально","Вне итога",IF(AND(ISNUMBER(F1489),ISNUMBER(H1489),ISNUMBER(I1489),F1489&gt;0,H1489&gt;=0,I1489&gt;=H1489),"Цена учтена","Уточнить цену/количество"))</x:f>
        <x:v>Цена учтена</x:v>
      </x:c>
      <x:c r="P1489" s="10"/>
      <x:c r="Q1489" s="18" t="str">
        <x:v>Micron: CXL, модули CZ120</x:v>
      </x:c>
      <x:c r="R1489" s="18" t="str">
        <x:v>https://www.micron.com/content/dam/micron/global/public/products/white-paper/cxl-memory-expansion-a-close-look-on-actual-platform.pdf</x:v>
      </x:c>
    </x:row>
    <x:row r="1490" ht="61" customHeight="1">
      <x:c r="A1490" s="10" t="str">
        <x:v>B10.2</x:v>
      </x:c>
      <x:c r="B1490" s="10" t="str">
        <x:v>B10</x:v>
      </x:c>
      <x:c r="C1490" s="11" t="str">
        <x:v>Оборудование</x:v>
      </x:c>
      <x:c r="D1490" s="11" t="str">
        <x:v>Корпус и питание</x:v>
      </x:c>
      <x:c r="E1490" s="11" t="str">
        <x:v>Рельсы, PSU, шнуры, охлаждение, системные платы</x:v>
      </x:c>
      <x:c r="F1490" s="14" t="n">
        <x:v>1</x:v>
      </x:c>
      <x:c r="G1490" s="3" t="str">
        <x:v>к-т</x:v>
      </x:c>
      <x:c r="H1490" s="21" t="n">
        <x:v>0</x:v>
      </x:c>
      <x:c r="I1490" s="21" t="n">
        <x:v>0</x:v>
      </x:c>
      <x:c r="J1490" s="16" t="n">
        <x:f>IF(AND(ISNUMBER(F1490),ISNUMBER(H1490)),F1490*H1490,"")</x:f>
        <x:v>0</x:v>
      </x:c>
      <x:c r="K1490" s="16" t="n">
        <x:f>IF(AND(ISNUMBER(F1490),ISNUMBER(I1490)),F1490*I1490,"")</x:f>
        <x:v>0</x:v>
      </x:c>
      <x:c r="L1490" s="11" t="str">
        <x:v>В комплекте</x:v>
      </x:c>
      <x:c r="M1490" s="11" t="str"/>
      <x:c r="N1490" s="11" t="str">
        <x:v>Включено в цену основного комплекта. Доплата $0.</x:v>
      </x:c>
      <x:c r="O1490" s="11" t="str">
        <x:f>IF(C1490="Опционально","Вне итога",IF(AND(ISNUMBER(F1490),ISNUMBER(H1490),ISNUMBER(I1490),F1490&gt;0,H1490&gt;=0,I1490&gt;=H1490),"Цена учтена","Уточнить цену/количество"))</x:f>
        <x:v>Цена учтена</x:v>
      </x:c>
      <x:c r="P1490" s="10"/>
      <x:c r="Q1490" s="18" t="str">
        <x:v>Micron: CXL, модули CZ120</x:v>
      </x:c>
      <x:c r="R1490" s="18" t="str">
        <x:v>https://www.micron.com/content/dam/micron/global/public/products/white-paper/cxl-memory-expansion-a-close-look-on-actual-platform.pdf</x:v>
      </x:c>
    </x:row>
    <x:row r="1491" ht="44" customHeight="1">
      <x:c r="A1491" s="10" t="str">
        <x:v>B10.2</x:v>
      </x:c>
      <x:c r="B1491" s="10" t="str">
        <x:v>B10</x:v>
      </x:c>
      <x:c r="C1491" s="11" t="str">
        <x:v>Оборудование</x:v>
      </x:c>
      <x:c r="D1491" s="11" t="str">
        <x:v>Коммутатор обычной сети</x:v>
      </x:c>
      <x:c r="E1491" s="11" t="str">
        <x:v>8×RJ45 1/2.5/5/10GbE, управляемый. При &gt;6 узлах: 24 порта</x:v>
      </x:c>
      <x:c r="F1491" s="14" t="n">
        <x:v>1</x:v>
      </x:c>
      <x:c r="G1491" s="3" t="str">
        <x:v>шт</x:v>
      </x:c>
      <x:c r="H1491" s="15" t="n">
        <x:v>650</x:v>
      </x:c>
      <x:c r="I1491" s="15" t="n">
        <x:v>1600</x:v>
      </x:c>
      <x:c r="J1491" s="16" t="n">
        <x:f>IF(AND(ISNUMBER(F1491),ISNUMBER(H1491)),F1491*H1491,"")</x:f>
        <x:v>650</x:v>
      </x:c>
      <x:c r="K1491" s="16" t="n">
        <x:f>IF(AND(ISNUMBER(F1491),ISNUMBER(I1491)),F1491*I1491,"")</x:f>
        <x:v>1600</x:v>
      </x:c>
      <x:c r="L1491" s="11" t="str">
        <x:v>Купить</x:v>
      </x:c>
      <x:c r="M1491" s="11" t="str">
        <x:v>Управление, загрузка файлов, резервные копии. Использовать Ethernet ОС, а не BMC.</x:v>
      </x:c>
      <x:c r="N1491" s="11" t="str">
        <x:v>Бюджетная оценка на 03.10.2026. Источник подтверждает характеристики, а не цену.</x:v>
      </x:c>
      <x:c r="O1491" s="11" t="str">
        <x:f>IF(C1491="Опционально","Вне итога",IF(AND(ISNUMBER(F1491),ISNUMBER(H1491),ISNUMBER(I1491),F1491&gt;0,H1491&gt;=0,I1491&gt;=H1491),"Цена учтена","Уточнить цену/количество"))</x:f>
        <x:v>Цена учтена</x:v>
      </x:c>
      <x:c r="P1491" s="10"/>
      <x:c r="Q1491" s="18" t="str">
        <x:v>Бюджетная оценка автора</x:v>
      </x:c>
      <x:c r="R1491" s="18" t="str"/>
    </x:row>
    <x:row r="1492" ht="44" customHeight="1">
      <x:c r="A1492" s="10" t="str">
        <x:v>B10.2</x:v>
      </x:c>
      <x:c r="B1492" s="10" t="str">
        <x:v>B10</x:v>
      </x:c>
      <x:c r="C1492" s="11" t="str">
        <x:v>Оборудование</x:v>
      </x:c>
      <x:c r="D1492" s="11" t="str">
        <x:v>Сетевой шлюз</x:v>
      </x:c>
      <x:c r="E1492" s="11" t="str">
        <x:v>Проводной маршрутизатор с межсетевым экраном, ≥1GbE</x:v>
      </x:c>
      <x:c r="F1492" s="14" t="n">
        <x:v>1</x:v>
      </x:c>
      <x:c r="G1492" s="3" t="str">
        <x:v>шт</x:v>
      </x:c>
      <x:c r="H1492" s="15" t="n">
        <x:v>150</x:v>
      </x:c>
      <x:c r="I1492" s="15" t="n">
        <x:v>500</x:v>
      </x:c>
      <x:c r="J1492" s="16" t="n">
        <x:f>IF(AND(ISNUMBER(F1492),ISNUMBER(H1492)),F1492*H1492,"")</x:f>
        <x:v>150</x:v>
      </x:c>
      <x:c r="K1492" s="16" t="n">
        <x:f>IF(AND(ISNUMBER(F1492),ISNUMBER(I1492)),F1492*I1492,"")</x:f>
        <x:v>500</x:v>
      </x:c>
      <x:c r="L1492" s="11" t="str">
        <x:v>Купить</x:v>
      </x:c>
      <x:c r="M1492" s="11" t="str">
        <x:v>Подключение к локальной сети. Плата за связь не включена.</x:v>
      </x:c>
      <x:c r="N1492" s="11" t="str">
        <x:v>Бюджетная оценка на 03.10.2026. Источник подтверждает характеристики, а не цену.</x:v>
      </x:c>
      <x:c r="O1492" s="11" t="str">
        <x:f>IF(C1492="Опционально","Вне итога",IF(AND(ISNUMBER(F1492),ISNUMBER(H1492),ISNUMBER(I1492),F1492&gt;0,H1492&gt;=0,I1492&gt;=H1492),"Цена учтена","Уточнить цену/количество"))</x:f>
        <x:v>Цена учтена</x:v>
      </x:c>
      <x:c r="P1492" s="10"/>
      <x:c r="Q1492" s="18" t="str">
        <x:v>Бюджетная оценка автора</x:v>
      </x:c>
      <x:c r="R1492" s="18" t="str"/>
    </x:row>
    <x:row r="1493" ht="44" customHeight="1">
      <x:c r="A1493" s="10" t="str">
        <x:v>B10.2</x:v>
      </x:c>
      <x:c r="B1493" s="10" t="str">
        <x:v>B10</x:v>
      </x:c>
      <x:c r="C1493" s="11" t="str">
        <x:v>Оборудование</x:v>
      </x:c>
      <x:c r="D1493" s="11" t="str">
        <x:v>Резервное хранилище</x:v>
      </x:c>
      <x:c r="E1493" s="11" t="str">
        <x:v>NAS 4 отсека, 10GbE, RAM ≥16GB, диски отдельно</x:v>
      </x:c>
      <x:c r="F1493" s="14" t="n">
        <x:v>1</x:v>
      </x:c>
      <x:c r="G1493" s="3" t="str">
        <x:v>шт</x:v>
      </x:c>
      <x:c r="H1493" s="15" t="n">
        <x:v>1100</x:v>
      </x:c>
      <x:c r="I1493" s="15" t="n">
        <x:v>2600</x:v>
      </x:c>
      <x:c r="J1493" s="16" t="n">
        <x:f>IF(AND(ISNUMBER(F1493),ISNUMBER(H1493)),F1493*H1493,"")</x:f>
        <x:v>1100</x:v>
      </x:c>
      <x:c r="K1493" s="16" t="n">
        <x:f>IF(AND(ISNUMBER(F1493),ISNUMBER(I1493)),F1493*I1493,"")</x:f>
        <x:v>2600</x:v>
      </x:c>
      <x:c r="L1493" s="11" t="str">
        <x:v>Купить</x:v>
      </x:c>
      <x:c r="M1493" s="11" t="str">
        <x:v>Копии настроек, данных и контрольных точек. Основной сервер не считается резервной копией.</x:v>
      </x:c>
      <x:c r="N1493" s="11" t="str">
        <x:v>Бюджетная оценка на 03.10.2026. Источник подтверждает характеристики, а не цену.</x:v>
      </x:c>
      <x:c r="O1493" s="11" t="str">
        <x:f>IF(C1493="Опционально","Вне итога",IF(AND(ISNUMBER(F1493),ISNUMBER(H1493),ISNUMBER(I1493),F1493&gt;0,H1493&gt;=0,I1493&gt;=H1493),"Цена учтена","Уточнить цену/количество"))</x:f>
        <x:v>Цена учтена</x:v>
      </x:c>
      <x:c r="P1493" s="10"/>
      <x:c r="Q1493" s="18" t="str">
        <x:v>Бюджетная оценка автора</x:v>
      </x:c>
      <x:c r="R1493" s="18" t="str"/>
    </x:row>
    <x:row r="1494" ht="44" customHeight="1">
      <x:c r="A1494" s="10" t="str">
        <x:v>B10.2</x:v>
      </x:c>
      <x:c r="B1494" s="10" t="str">
        <x:v>B10</x:v>
      </x:c>
      <x:c r="C1494" s="11" t="str">
        <x:v>Оборудование</x:v>
      </x:c>
      <x:c r="D1494" s="11" t="str">
        <x:v>Диски резервного хранилища</x:v>
      </x:c>
      <x:c r="E1494" s="11" t="str">
        <x:v>4×12TB NAS/enterprise HDD. RAID6: около 24TB до форматирования</x:v>
      </x:c>
      <x:c r="F1494" s="14" t="n">
        <x:v>4</x:v>
      </x:c>
      <x:c r="G1494" s="3" t="str">
        <x:v>шт</x:v>
      </x:c>
      <x:c r="H1494" s="15" t="n">
        <x:v>250</x:v>
      </x:c>
      <x:c r="I1494" s="15" t="n">
        <x:v>430</x:v>
      </x:c>
      <x:c r="J1494" s="16" t="n">
        <x:f>IF(AND(ISNUMBER(F1494),ISNUMBER(H1494)),F1494*H1494,"")</x:f>
        <x:v>1000</x:v>
      </x:c>
      <x:c r="K1494" s="16" t="n">
        <x:f>IF(AND(ISNUMBER(F1494),ISNUMBER(I1494)),F1494*I1494,"")</x:f>
        <x:v>1720</x:v>
      </x:c>
      <x:c r="L1494" s="11" t="str">
        <x:v>Купить</x:v>
      </x:c>
      <x:c r="M1494" s="11" t="str">
        <x:v>Цена каждого диска. Один дополнительный запасной диск указан отдельно.</x:v>
      </x:c>
      <x:c r="N1494" s="11" t="str">
        <x:v>Бюджетная оценка на 03.10.2026. Источник подтверждает характеристики, а не цену.</x:v>
      </x:c>
      <x:c r="O1494" s="11" t="str">
        <x:f>IF(C1494="Опционально","Вне итога",IF(AND(ISNUMBER(F1494),ISNUMBER(H1494),ISNUMBER(I1494),F1494&gt;0,H1494&gt;=0,I1494&gt;=H1494),"Цена учтена","Уточнить цену/количество"))</x:f>
        <x:v>Цена учтена</x:v>
      </x:c>
      <x:c r="P1494" s="10"/>
      <x:c r="Q1494" s="18" t="str">
        <x:v>Бюджетная оценка автора</x:v>
      </x:c>
      <x:c r="R1494" s="18" t="str"/>
    </x:row>
    <x:row r="1495" ht="44" customHeight="1">
      <x:c r="A1495" s="10" t="str">
        <x:v>B10.2</x:v>
      </x:c>
      <x:c r="B1495" s="10" t="str">
        <x:v>B10</x:v>
      </x:c>
      <x:c r="C1495" s="11" t="str">
        <x:v>Оборудование</x:v>
      </x:c>
      <x:c r="D1495" s="11" t="str">
        <x:v>Запасной диск NAS</x:v>
      </x:c>
      <x:c r="E1495" s="11" t="str">
        <x:v>12TB той же совместимой серии</x:v>
      </x:c>
      <x:c r="F1495" s="14" t="n">
        <x:v>1</x:v>
      </x:c>
      <x:c r="G1495" s="3" t="str">
        <x:v>шт</x:v>
      </x:c>
      <x:c r="H1495" s="15" t="n">
        <x:v>250</x:v>
      </x:c>
      <x:c r="I1495" s="15" t="n">
        <x:v>430</x:v>
      </x:c>
      <x:c r="J1495" s="16" t="n">
        <x:f>IF(AND(ISNUMBER(F1495),ISNUMBER(H1495)),F1495*H1495,"")</x:f>
        <x:v>250</x:v>
      </x:c>
      <x:c r="K1495" s="16" t="n">
        <x:f>IF(AND(ISNUMBER(F1495),ISNUMBER(I1495)),F1495*I1495,"")</x:f>
        <x:v>430</x:v>
      </x:c>
      <x:c r="L1495" s="11" t="str">
        <x:v>Купить</x:v>
      </x:c>
      <x:c r="M1495" s="11" t="str">
        <x:v>Быстрая замена отказавшего диска.</x:v>
      </x:c>
      <x:c r="N1495" s="11" t="str">
        <x:v>Бюджетная оценка на 03.10.2026. Источник подтверждает характеристики, а не цену.</x:v>
      </x:c>
      <x:c r="O1495" s="11" t="str">
        <x:f>IF(C1495="Опционально","Вне итога",IF(AND(ISNUMBER(F1495),ISNUMBER(H1495),ISNUMBER(I1495),F1495&gt;0,H1495&gt;=0,I1495&gt;=H1495),"Цена учтена","Уточнить цену/количество"))</x:f>
        <x:v>Цена учтена</x:v>
      </x:c>
      <x:c r="P1495" s="10"/>
      <x:c r="Q1495" s="18" t="str">
        <x:v>Бюджетная оценка автора</x:v>
      </x:c>
      <x:c r="R1495" s="18" t="str"/>
    </x:row>
    <x:row r="1496" ht="44" customHeight="1">
      <x:c r="A1496" s="10" t="str">
        <x:v>B10.2</x:v>
      </x:c>
      <x:c r="B1496" s="10" t="str">
        <x:v>B10</x:v>
      </x:c>
      <x:c r="C1496" s="11" t="str">
        <x:v>Оборудование</x:v>
      </x:c>
      <x:c r="D1496" s="11" t="str">
        <x:v>Рабочее место администратора</x:v>
      </x:c>
      <x:c r="E1496" s="11" t="str">
        <x:v>Мини-ПК 16GB RAM, SSD 512GB, Ethernet</x:v>
      </x:c>
      <x:c r="F1496" s="14" t="n">
        <x:v>1</x:v>
      </x:c>
      <x:c r="G1496" s="3" t="str">
        <x:v>шт</x:v>
      </x:c>
      <x:c r="H1496" s="15" t="n">
        <x:v>400</x:v>
      </x:c>
      <x:c r="I1496" s="15" t="n">
        <x:v>800</x:v>
      </x:c>
      <x:c r="J1496" s="16" t="n">
        <x:f>IF(AND(ISNUMBER(F1496),ISNUMBER(H1496)),F1496*H1496,"")</x:f>
        <x:v>400</x:v>
      </x:c>
      <x:c r="K1496" s="16" t="n">
        <x:f>IF(AND(ISNUMBER(F1496),ISNUMBER(I1496)),F1496*I1496,"")</x:f>
        <x:v>800</x:v>
      </x:c>
      <x:c r="L1496" s="11" t="str">
        <x:v>Купить</x:v>
      </x:c>
      <x:c r="M1496" s="11" t="str">
        <x:v>Настройка и управление системой. Для Mac можно использовать один узел вместо отдельного ПК.</x:v>
      </x:c>
      <x:c r="N1496" s="11" t="str">
        <x:v>Бюджетная оценка на 03.10.2026. Источник подтверждает характеристики, а не цену.</x:v>
      </x:c>
      <x:c r="O1496" s="11" t="str">
        <x:f>IF(C1496="Опционально","Вне итога",IF(AND(ISNUMBER(F1496),ISNUMBER(H1496),ISNUMBER(I1496),F1496&gt;0,H1496&gt;=0,I1496&gt;=H1496),"Цена учтена","Уточнить цену/количество"))</x:f>
        <x:v>Цена учтена</x:v>
      </x:c>
      <x:c r="P1496" s="10"/>
      <x:c r="Q1496" s="18" t="str">
        <x:v>Бюджетная оценка автора</x:v>
      </x:c>
      <x:c r="R1496" s="18" t="str"/>
    </x:row>
    <x:row r="1497" ht="44" customHeight="1">
      <x:c r="A1497" s="10" t="str">
        <x:v>B10.2</x:v>
      </x:c>
      <x:c r="B1497" s="10" t="str">
        <x:v>B10</x:v>
      </x:c>
      <x:c r="C1497" s="11" t="str">
        <x:v>Оборудование</x:v>
      </x:c>
      <x:c r="D1497" s="11" t="str">
        <x:v>Монитор</x:v>
      </x:c>
      <x:c r="E1497" s="11" t="str">
        <x:v>27 дюймов, HDMI/DisplayPort</x:v>
      </x:c>
      <x:c r="F1497" s="14" t="n">
        <x:v>1</x:v>
      </x:c>
      <x:c r="G1497" s="3" t="str">
        <x:v>шт</x:v>
      </x:c>
      <x:c r="H1497" s="15" t="n">
        <x:v>160</x:v>
      </x:c>
      <x:c r="I1497" s="15" t="n">
        <x:v>320</x:v>
      </x:c>
      <x:c r="J1497" s="16" t="n">
        <x:f>IF(AND(ISNUMBER(F1497),ISNUMBER(H1497)),F1497*H1497,"")</x:f>
        <x:v>160</x:v>
      </x:c>
      <x:c r="K1497" s="16" t="n">
        <x:f>IF(AND(ISNUMBER(F1497),ISNUMBER(I1497)),F1497*I1497,"")</x:f>
        <x:v>320</x:v>
      </x:c>
      <x:c r="L1497" s="11" t="str">
        <x:v>Купить</x:v>
      </x:c>
      <x:c r="M1497" s="11" t="str"/>
      <x:c r="N1497" s="11" t="str">
        <x:v>Бюджетная оценка на 03.10.2026. Источник подтверждает характеристики, а не цену.</x:v>
      </x:c>
      <x:c r="O1497" s="11" t="str">
        <x:f>IF(C1497="Опционально","Вне итога",IF(AND(ISNUMBER(F1497),ISNUMBER(H1497),ISNUMBER(I1497),F1497&gt;0,H1497&gt;=0,I1497&gt;=H1497),"Цена учтена","Уточнить цену/количество"))</x:f>
        <x:v>Цена учтена</x:v>
      </x:c>
      <x:c r="P1497" s="10"/>
      <x:c r="Q1497" s="18" t="str">
        <x:v>Бюджетная оценка автора</x:v>
      </x:c>
      <x:c r="R1497" s="18" t="str"/>
    </x:row>
    <x:row r="1498" ht="44" customHeight="1">
      <x:c r="A1498" s="10" t="str">
        <x:v>B10.2</x:v>
      </x:c>
      <x:c r="B1498" s="10" t="str">
        <x:v>B10</x:v>
      </x:c>
      <x:c r="C1498" s="11" t="str">
        <x:v>Оборудование</x:v>
      </x:c>
      <x:c r="D1498" s="11" t="str">
        <x:v>Клавиатура и мышь</x:v>
      </x:c>
      <x:c r="E1498" s="11" t="str">
        <x:v>Проводные USB</x:v>
      </x:c>
      <x:c r="F1498" s="14" t="n">
        <x:v>1</x:v>
      </x:c>
      <x:c r="G1498" s="3" t="str">
        <x:v>к-т</x:v>
      </x:c>
      <x:c r="H1498" s="15" t="n">
        <x:v>30</x:v>
      </x:c>
      <x:c r="I1498" s="15" t="n">
        <x:v>70</x:v>
      </x:c>
      <x:c r="J1498" s="16" t="n">
        <x:f>IF(AND(ISNUMBER(F1498),ISNUMBER(H1498)),F1498*H1498,"")</x:f>
        <x:v>30</x:v>
      </x:c>
      <x:c r="K1498" s="16" t="n">
        <x:f>IF(AND(ISNUMBER(F1498),ISNUMBER(I1498)),F1498*I1498,"")</x:f>
        <x:v>70</x:v>
      </x:c>
      <x:c r="L1498" s="11" t="str">
        <x:v>Купить</x:v>
      </x:c>
      <x:c r="M1498" s="11" t="str"/>
      <x:c r="N1498" s="11" t="str">
        <x:v>Бюджетная оценка на 03.10.2026. Источник подтверждает характеристики, а не цену.</x:v>
      </x:c>
      <x:c r="O1498" s="11" t="str">
        <x:f>IF(C1498="Опционально","Вне итога",IF(AND(ISNUMBER(F1498),ISNUMBER(H1498),ISNUMBER(I1498),F1498&gt;0,H1498&gt;=0,I1498&gt;=H1498),"Цена учтена","Уточнить цену/количество"))</x:f>
        <x:v>Цена учтена</x:v>
      </x:c>
      <x:c r="P1498" s="10"/>
      <x:c r="Q1498" s="18" t="str">
        <x:v>Бюджетная оценка автора</x:v>
      </x:c>
      <x:c r="R1498" s="18" t="str"/>
    </x:row>
    <x:row r="1499" ht="44" customHeight="1">
      <x:c r="A1499" s="10" t="str">
        <x:v>B10.2</x:v>
      </x:c>
      <x:c r="B1499" s="10" t="str">
        <x:v>B10</x:v>
      </x:c>
      <x:c r="C1499" s="11" t="str">
        <x:v>Оборудование</x:v>
      </x:c>
      <x:c r="D1499" s="11" t="str">
        <x:v>Кабель монитора</x:v>
      </x:c>
      <x:c r="E1499" s="11" t="str">
        <x:v>HDMI/DisplayPort 2 м, по разъёму компьютера</x:v>
      </x:c>
      <x:c r="F1499" s="14" t="n">
        <x:v>1</x:v>
      </x:c>
      <x:c r="G1499" s="3" t="str">
        <x:v>шт</x:v>
      </x:c>
      <x:c r="H1499" s="15" t="n">
        <x:v>10</x:v>
      </x:c>
      <x:c r="I1499" s="15" t="n">
        <x:v>30</x:v>
      </x:c>
      <x:c r="J1499" s="16" t="n">
        <x:f>IF(AND(ISNUMBER(F1499),ISNUMBER(H1499)),F1499*H1499,"")</x:f>
        <x:v>10</x:v>
      </x:c>
      <x:c r="K1499" s="16" t="n">
        <x:f>IF(AND(ISNUMBER(F1499),ISNUMBER(I1499)),F1499*I1499,"")</x:f>
        <x:v>30</x:v>
      </x:c>
      <x:c r="L1499" s="11" t="str">
        <x:v>Купить</x:v>
      </x:c>
      <x:c r="M1499" s="11" t="str"/>
      <x:c r="N1499" s="11" t="str">
        <x:v>Бюджетная оценка на 03.10.2026. Источник подтверждает характеристики, а не цену.</x:v>
      </x:c>
      <x:c r="O1499" s="11" t="str">
        <x:f>IF(C1499="Опционально","Вне итога",IF(AND(ISNUMBER(F1499),ISNUMBER(H1499),ISNUMBER(I1499),F1499&gt;0,H1499&gt;=0,I1499&gt;=H1499),"Цена учтена","Уточнить цену/количество"))</x:f>
        <x:v>Цена учтена</x:v>
      </x:c>
      <x:c r="P1499" s="10"/>
      <x:c r="Q1499" s="18" t="str">
        <x:v>Бюджетная оценка автора</x:v>
      </x:c>
      <x:c r="R1499" s="18" t="str"/>
    </x:row>
    <x:row r="1500" ht="44" customHeight="1">
      <x:c r="A1500" s="10" t="str">
        <x:v>B10.2</x:v>
      </x:c>
      <x:c r="B1500" s="10" t="str">
        <x:v>B10</x:v>
      </x:c>
      <x:c r="C1500" s="11" t="str">
        <x:v>Оборудование</x:v>
      </x:c>
      <x:c r="D1500" s="11" t="str">
        <x:v>Патч-корды обычной сети</x:v>
      </x:c>
      <x:c r="E1500" s="11" t="str">
        <x:v>Cat6A, 2 м, RJ45, заводские</x:v>
      </x:c>
      <x:c r="F1500" s="14" t="n">
        <x:v>8</x:v>
      </x:c>
      <x:c r="G1500" s="3" t="str">
        <x:v>шт</x:v>
      </x:c>
      <x:c r="H1500" s="15" t="n">
        <x:v>8</x:v>
      </x:c>
      <x:c r="I1500" s="15" t="n">
        <x:v>20</x:v>
      </x:c>
      <x:c r="J1500" s="16" t="n">
        <x:f>IF(AND(ISNUMBER(F1500),ISNUMBER(H1500)),F1500*H1500,"")</x:f>
        <x:v>64</x:v>
      </x:c>
      <x:c r="K1500" s="16" t="n">
        <x:f>IF(AND(ISNUMBER(F1500),ISNUMBER(I1500)),F1500*I1500,"")</x:f>
        <x:v>160</x:v>
      </x:c>
      <x:c r="L1500" s="11" t="str">
        <x:v>Купить</x:v>
      </x:c>
      <x:c r="M1500" s="11" t="str">
        <x:v>6 рабочих соединений и 2 запасных. Длина 2 м является исходным допущением.</x:v>
      </x:c>
      <x:c r="N1500" s="11" t="str">
        <x:v>Бюджетная оценка на 03.10.2026. Источник подтверждает характеристики, а не цену.</x:v>
      </x:c>
      <x:c r="O1500" s="11" t="str">
        <x:f>IF(C1500="Опционально","Вне итога",IF(AND(ISNUMBER(F1500),ISNUMBER(H1500),ISNUMBER(I1500),F1500&gt;0,H1500&gt;=0,I1500&gt;=H1500),"Цена учтена","Уточнить цену/количество"))</x:f>
        <x:v>Цена учтена</x:v>
      </x:c>
      <x:c r="P1500" s="10"/>
      <x:c r="Q1500" s="18" t="str">
        <x:v>Бюджетная оценка автора</x:v>
      </x:c>
      <x:c r="R1500" s="18" t="str"/>
    </x:row>
    <x:row r="1501" ht="44" customHeight="1">
      <x:c r="A1501" s="10" t="str">
        <x:v>B10.2</x:v>
      </x:c>
      <x:c r="B1501" s="10" t="str">
        <x:v>B10</x:v>
      </x:c>
      <x:c r="C1501" s="11" t="str">
        <x:v>Оборудование</x:v>
      </x:c>
      <x:c r="D1501" s="11" t="str">
        <x:v>USB-накопители для восстановления</x:v>
      </x:c>
      <x:c r="E1501" s="11" t="str">
        <x:v>64GB USB 3.x</x:v>
      </x:c>
      <x:c r="F1501" s="14" t="n">
        <x:v>2</x:v>
      </x:c>
      <x:c r="G1501" s="3" t="str">
        <x:v>шт</x:v>
      </x:c>
      <x:c r="H1501" s="15" t="n">
        <x:v>12</x:v>
      </x:c>
      <x:c r="I1501" s="15" t="n">
        <x:v>25</x:v>
      </x:c>
      <x:c r="J1501" s="16" t="n">
        <x:f>IF(AND(ISNUMBER(F1501),ISNUMBER(H1501)),F1501*H1501,"")</x:f>
        <x:v>24</x:v>
      </x:c>
      <x:c r="K1501" s="16" t="n">
        <x:f>IF(AND(ISNUMBER(F1501),ISNUMBER(I1501)),F1501*I1501,"")</x:f>
        <x:v>50</x:v>
      </x:c>
      <x:c r="L1501" s="11" t="str">
        <x:v>Купить</x:v>
      </x:c>
      <x:c r="M1501" s="11" t="str">
        <x:v>Установочный носитель и аварийное восстановление. Не место хранения единственной копии данных.</x:v>
      </x:c>
      <x:c r="N1501" s="11" t="str">
        <x:v>Бюджетная оценка на 03.10.2026. Источник подтверждает характеристики, а не цену.</x:v>
      </x:c>
      <x:c r="O1501" s="11" t="str">
        <x:f>IF(C1501="Опционально","Вне итога",IF(AND(ISNUMBER(F1501),ISNUMBER(H1501),ISNUMBER(I1501),F1501&gt;0,H1501&gt;=0,I1501&gt;=H1501),"Цена учтена","Уточнить цену/количество"))</x:f>
        <x:v>Цена учтена</x:v>
      </x:c>
      <x:c r="P1501" s="10"/>
      <x:c r="Q1501" s="18" t="str">
        <x:v>Бюджетная оценка автора</x:v>
      </x:c>
      <x:c r="R1501" s="18" t="str"/>
    </x:row>
    <x:row r="1502" ht="44" customHeight="1">
      <x:c r="A1502" s="10" t="str">
        <x:v>B10.2</x:v>
      </x:c>
      <x:c r="B1502" s="10" t="str">
        <x:v>B10</x:v>
      </x:c>
      <x:c r="C1502" s="11" t="str">
        <x:v>Помещение</x:v>
      </x:c>
      <x:c r="D1502" s="11" t="str">
        <x:v>Обследование и проект</x:v>
      </x:c>
      <x:c r="E1502" s="11" t="str">
        <x:v>Электрик, специалист по охлаждению, проверка несущей способности пола</x:v>
      </x:c>
      <x:c r="F1502" s="14" t="n">
        <x:v>1</x:v>
      </x:c>
      <x:c r="G1502" s="3" t="str">
        <x:v>усл</x:v>
      </x:c>
      <x:c r="H1502" s="15" t="n">
        <x:v>500</x:v>
      </x:c>
      <x:c r="I1502" s="15" t="n">
        <x:v>1500</x:v>
      </x:c>
      <x:c r="J1502" s="16" t="n">
        <x:f>IF(AND(ISNUMBER(F1502),ISNUMBER(H1502)),F1502*H1502,"")</x:f>
        <x:v>500</x:v>
      </x:c>
      <x:c r="K1502" s="16" t="n">
        <x:f>IF(AND(ISNUMBER(F1502),ISNUMBER(I1502)),F1502*I1502,"")</x:f>
        <x:v>1500</x:v>
      </x:c>
      <x:c r="L1502" s="11" t="str">
        <x:v>Купить</x:v>
      </x:c>
      <x:c r="M1502" s="11" t="str">
        <x:v>Уточнить вводную мощность, трассы, дверные проёмы, этаж, шум и наружный блок. До закупки кабеля и защиты.</x:v>
      </x:c>
      <x:c r="N1502" s="11" t="str">
        <x:v>Бюджетная оценка на 03.10.2026. Источник подтверждает характеристики, а не цену.</x:v>
      </x:c>
      <x:c r="O1502" s="11" t="str">
        <x:f>IF(C1502="Опционально","Вне итога",IF(AND(ISNUMBER(F1502),ISNUMBER(H1502),ISNUMBER(I1502),F1502&gt;0,H1502&gt;=0,I1502&gt;=H1502),"Цена учтена","Уточнить цену/количество"))</x:f>
        <x:v>Цена учтена</x:v>
      </x:c>
      <x:c r="P1502" s="10"/>
      <x:c r="Q1502" s="18" t="str">
        <x:v>Бюджетная оценка автора</x:v>
      </x:c>
      <x:c r="R1502" s="18" t="str"/>
    </x:row>
    <x:row r="1503" ht="44" customHeight="1">
      <x:c r="A1503" s="10" t="str">
        <x:v>B10.2</x:v>
      </x:c>
      <x:c r="B1503" s="10" t="str">
        <x:v>B10</x:v>
      </x:c>
      <x:c r="C1503" s="11" t="str">
        <x:v>Помещение</x:v>
      </x:c>
      <x:c r="D1503" s="11" t="str">
        <x:v>Подготовка поверхностей</x:v>
      </x:c>
      <x:c r="E1503" s="11" t="str">
        <x:v>Обеспыливание, герметизация щелей, ремонт покрытия существующей комнаты</x:v>
      </x:c>
      <x:c r="F1503" s="14" t="n">
        <x:v>12</x:v>
      </x:c>
      <x:c r="G1503" s="3" t="str">
        <x:v>м²</x:v>
      </x:c>
      <x:c r="H1503" s="15" t="n">
        <x:v>30</x:v>
      </x:c>
      <x:c r="I1503" s="15" t="n">
        <x:v>80</x:v>
      </x:c>
      <x:c r="J1503" s="16" t="n">
        <x:f>IF(AND(ISNUMBER(F1503),ISNUMBER(H1503)),F1503*H1503,"")</x:f>
        <x:v>360</x:v>
      </x:c>
      <x:c r="K1503" s="16" t="n">
        <x:f>IF(AND(ISNUMBER(F1503),ISNUMBER(I1503)),F1503*I1503,"")</x:f>
        <x:v>960</x:v>
      </x:c>
      <x:c r="L1503" s="11" t="str">
        <x:v>Купить</x:v>
      </x:c>
      <x:c r="M1503" s="11" t="str">
        <x:v>Исходно помещение с готовыми стенами и крышей. Строительство здания не рассчитано.</x:v>
      </x:c>
      <x:c r="N1503" s="11" t="str">
        <x:v>Бюджетная оценка на 03.10.2026. Источник подтверждает характеристики, а не цену.</x:v>
      </x:c>
      <x:c r="O1503" s="11" t="str">
        <x:f>IF(C1503="Опционально","Вне итога",IF(AND(ISNUMBER(F1503),ISNUMBER(H1503),ISNUMBER(I1503),F1503&gt;0,H1503&gt;=0,I1503&gt;=H1503),"Цена учтена","Уточнить цену/количество"))</x:f>
        <x:v>Цена учтена</x:v>
      </x:c>
      <x:c r="P1503" s="10"/>
      <x:c r="Q1503" s="18" t="str">
        <x:v>Бюджетная оценка автора</x:v>
      </x:c>
      <x:c r="R1503" s="18" t="str"/>
    </x:row>
    <x:row r="1504" ht="44" customHeight="1">
      <x:c r="A1504" s="10" t="str">
        <x:v>B10.2</x:v>
      </x:c>
      <x:c r="B1504" s="10" t="str">
        <x:v>B10</x:v>
      </x:c>
      <x:c r="C1504" s="11" t="str">
        <x:v>Помещение</x:v>
      </x:c>
      <x:c r="D1504" s="11" t="str">
        <x:v>Усиление пола и перемещение тяжёлого оборудования</x:v>
      </x:c>
      <x:c r="E1504" s="11" t="str">
        <x:v>Работы по результатам обследования, бюджетный резерв</x:v>
      </x:c>
      <x:c r="F1504" s="14" t="n">
        <x:v>1</x:v>
      </x:c>
      <x:c r="G1504" s="3" t="str">
        <x:v>резерв</x:v>
      </x:c>
      <x:c r="H1504" s="15" t="n">
        <x:v>0</x:v>
      </x:c>
      <x:c r="I1504" s="15" t="n">
        <x:v>2000</x:v>
      </x:c>
      <x:c r="J1504" s="16" t="n">
        <x:f>IF(AND(ISNUMBER(F1504),ISNUMBER(H1504)),F1504*H1504,"")</x:f>
        <x:v>0</x:v>
      </x:c>
      <x:c r="K1504" s="16" t="n">
        <x:f>IF(AND(ISNUMBER(F1504),ISNUMBER(I1504)),F1504*I1504,"")</x:f>
        <x:v>2000</x:v>
      </x:c>
      <x:c r="L1504" s="11" t="str">
        <x:v>Резерв</x:v>
      </x:c>
      <x:c r="M1504" s="11" t="str">
        <x:v>Может не понадобиться. Для тяжёлых стоек нагрузку подтверждает инженер, цену даёт подрядчик.</x:v>
      </x:c>
      <x:c r="N1504" s="11" t="str">
        <x:v>Бюджетная оценка на 03.10.2026. Источник подтверждает характеристики, а не цену.</x:v>
      </x:c>
      <x:c r="O1504" s="11" t="str">
        <x:f>IF(C1504="Опционально","Вне итога",IF(AND(ISNUMBER(F1504),ISNUMBER(H1504),ISNUMBER(I1504),F1504&gt;0,H1504&gt;=0,I1504&gt;=H1504),"Цена учтена","Уточнить цену/количество"))</x:f>
        <x:v>Цена учтена</x:v>
      </x:c>
      <x:c r="P1504" s="10"/>
      <x:c r="Q1504" s="18" t="str">
        <x:v>Бюджетная оценка автора</x:v>
      </x:c>
      <x:c r="R1504" s="18" t="str"/>
    </x:row>
    <x:row r="1505" ht="44" customHeight="1">
      <x:c r="A1505" s="10" t="str">
        <x:v>B10.2</x:v>
      </x:c>
      <x:c r="B1505" s="10" t="str">
        <x:v>B10</x:v>
      </x:c>
      <x:c r="C1505" s="11" t="str">
        <x:v>Помещение</x:v>
      </x:c>
      <x:c r="D1505" s="11" t="str">
        <x:v>Серверная стойка</x:v>
      </x:c>
      <x:c r="E1505" s="11" t="str">
        <x:v>42U, ширина 800 мм, глубина 1200–1400 мм, нагрузка ≥1500 кг</x:v>
      </x:c>
      <x:c r="F1505" s="14" t="n">
        <x:v>1</x:v>
      </x:c>
      <x:c r="G1505" s="3" t="str">
        <x:v>шт</x:v>
      </x:c>
      <x:c r="H1505" s="15" t="n">
        <x:v>1500</x:v>
      </x:c>
      <x:c r="I1505" s="15" t="n">
        <x:v>3500</x:v>
      </x:c>
      <x:c r="J1505" s="16" t="n">
        <x:f>IF(AND(ISNUMBER(F1505),ISNUMBER(H1505)),F1505*H1505,"")</x:f>
        <x:v>1500</x:v>
      </x:c>
      <x:c r="K1505" s="16" t="n">
        <x:f>IF(AND(ISNUMBER(F1505),ISNUMBER(I1505)),F1505*I1505,"")</x:f>
        <x:v>3500</x:v>
      </x:c>
      <x:c r="L1505" s="11" t="str">
        <x:v>Купить</x:v>
      </x:c>
      <x:c r="M1505" s="11" t="str">
        <x:v>Проверить длину рельсов, пространство сзади и массу заполненной стойки.</x:v>
      </x:c>
      <x:c r="N1505" s="11" t="str">
        <x:v>Бюджетная оценка на 03.10.2026. Источник подтверждает характеристики, а не цену.</x:v>
      </x:c>
      <x:c r="O1505" s="11" t="str">
        <x:f>IF(C1505="Опционально","Вне итога",IF(AND(ISNUMBER(F1505),ISNUMBER(H1505),ISNUMBER(I1505),F1505&gt;0,H1505&gt;=0,I1505&gt;=H1505),"Цена учтена","Уточнить цену/количество"))</x:f>
        <x:v>Цена учтена</x:v>
      </x:c>
      <x:c r="P1505" s="10"/>
      <x:c r="Q1505" s="18" t="str">
        <x:v>Бюджетная оценка автора</x:v>
      </x:c>
      <x:c r="R1505" s="18" t="str"/>
    </x:row>
    <x:row r="1506" ht="44" customHeight="1">
      <x:c r="A1506" s="10" t="str">
        <x:v>B10.2</x:v>
      </x:c>
      <x:c r="B1506" s="10" t="str">
        <x:v>B10</x:v>
      </x:c>
      <x:c r="C1506" s="11" t="str">
        <x:v>Помещение</x:v>
      </x:c>
      <x:c r="D1506" s="11" t="str">
        <x:v>Полка для NAS и сетевого оборудования</x:v>
      </x:c>
      <x:c r="E1506" s="11" t="str">
        <x:v>19 дюймов, усиленная</x:v>
      </x:c>
      <x:c r="F1506" s="14" t="n">
        <x:v>2</x:v>
      </x:c>
      <x:c r="G1506" s="3" t="str">
        <x:v>шт</x:v>
      </x:c>
      <x:c r="H1506" s="15" t="n">
        <x:v>70</x:v>
      </x:c>
      <x:c r="I1506" s="15" t="n">
        <x:v>160</x:v>
      </x:c>
      <x:c r="J1506" s="16" t="n">
        <x:f>IF(AND(ISNUMBER(F1506),ISNUMBER(H1506)),F1506*H1506,"")</x:f>
        <x:v>140</x:v>
      </x:c>
      <x:c r="K1506" s="16" t="n">
        <x:f>IF(AND(ISNUMBER(F1506),ISNUMBER(I1506)),F1506*I1506,"")</x:f>
        <x:v>320</x:v>
      </x:c>
      <x:c r="L1506" s="11" t="str">
        <x:v>Купить</x:v>
      </x:c>
      <x:c r="M1506" s="11" t="str"/>
      <x:c r="N1506" s="11" t="str">
        <x:v>Бюджетная оценка на 03.10.2026. Источник подтверждает характеристики, а не цену.</x:v>
      </x:c>
      <x:c r="O1506" s="11" t="str">
        <x:f>IF(C1506="Опционально","Вне итога",IF(AND(ISNUMBER(F1506),ISNUMBER(H1506),ISNUMBER(I1506),F1506&gt;0,H1506&gt;=0,I1506&gt;=H1506),"Цена учтена","Уточнить цену/количество"))</x:f>
        <x:v>Цена учтена</x:v>
      </x:c>
      <x:c r="P1506" s="10"/>
      <x:c r="Q1506" s="18" t="str">
        <x:v>Бюджетная оценка автора</x:v>
      </x:c>
      <x:c r="R1506" s="18" t="str"/>
    </x:row>
    <x:row r="1507" ht="44" customHeight="1">
      <x:c r="A1507" s="10" t="str">
        <x:v>B10.2</x:v>
      </x:c>
      <x:c r="B1507" s="10" t="str">
        <x:v>B10</x:v>
      </x:c>
      <x:c r="C1507" s="11" t="str">
        <x:v>Помещение</x:v>
      </x:c>
      <x:c r="D1507" s="11" t="str">
        <x:v>Закрытие пустых мест и организация кабелей</x:v>
      </x:c>
      <x:c r="E1507" s="11" t="str">
        <x:v>Заглушки U, вертикальный и горизонтальный органайзеры, крепёж M6</x:v>
      </x:c>
      <x:c r="F1507" s="14" t="n">
        <x:v>1</x:v>
      </x:c>
      <x:c r="G1507" s="3" t="str">
        <x:v>к-т</x:v>
      </x:c>
      <x:c r="H1507" s="15" t="n">
        <x:v>160</x:v>
      </x:c>
      <x:c r="I1507" s="15" t="n">
        <x:v>400</x:v>
      </x:c>
      <x:c r="J1507" s="16" t="n">
        <x:f>IF(AND(ISNUMBER(F1507),ISNUMBER(H1507)),F1507*H1507,"")</x:f>
        <x:v>160</x:v>
      </x:c>
      <x:c r="K1507" s="16" t="n">
        <x:f>IF(AND(ISNUMBER(F1507),ISNUMBER(I1507)),F1507*I1507,"")</x:f>
        <x:v>400</x:v>
      </x:c>
      <x:c r="L1507" s="11" t="str">
        <x:v>Купить</x:v>
      </x:c>
      <x:c r="M1507" s="11" t="str">
        <x:v>Предотвращение возврата горячего воздуха и удобное обслуживание. Рельсы серверов считаются в серверном комплекте.</x:v>
      </x:c>
      <x:c r="N1507" s="11" t="str">
        <x:v>Бюджетная оценка на 03.10.2026. Источник подтверждает характеристики, а не цену.</x:v>
      </x:c>
      <x:c r="O1507" s="11" t="str">
        <x:f>IF(C1507="Опционально","Вне итога",IF(AND(ISNUMBER(F1507),ISNUMBER(H1507),ISNUMBER(I1507),F1507&gt;0,H1507&gt;=0,I1507&gt;=H1507),"Цена учтена","Уточнить цену/количество"))</x:f>
        <x:v>Цена учтена</x:v>
      </x:c>
      <x:c r="P1507" s="10"/>
      <x:c r="Q1507" s="18" t="str">
        <x:v>Бюджетная оценка автора</x:v>
      </x:c>
      <x:c r="R1507" s="18" t="str"/>
    </x:row>
    <x:row r="1508" ht="44" customHeight="1">
      <x:c r="A1508" s="10" t="str">
        <x:v>B10.2</x:v>
      </x:c>
      <x:c r="B1508" s="10" t="str">
        <x:v>B10</x:v>
      </x:c>
      <x:c r="C1508" s="11" t="str">
        <x:v>Помещение</x:v>
      </x:c>
      <x:c r="D1508" s="11" t="str">
        <x:v>Заземление стоек</x:v>
      </x:c>
      <x:c r="E1508" s="11" t="str">
        <x:v>Шина, перемычки, наконечники</x:v>
      </x:c>
      <x:c r="F1508" s="14" t="n">
        <x:v>1</x:v>
      </x:c>
      <x:c r="G1508" s="3" t="str">
        <x:v>к-т</x:v>
      </x:c>
      <x:c r="H1508" s="15" t="n">
        <x:v>80</x:v>
      </x:c>
      <x:c r="I1508" s="15" t="n">
        <x:v>220</x:v>
      </x:c>
      <x:c r="J1508" s="16" t="n">
        <x:f>IF(AND(ISNUMBER(F1508),ISNUMBER(H1508)),F1508*H1508,"")</x:f>
        <x:v>80</x:v>
      </x:c>
      <x:c r="K1508" s="16" t="n">
        <x:f>IF(AND(ISNUMBER(F1508),ISNUMBER(I1508)),F1508*I1508,"")</x:f>
        <x:v>220</x:v>
      </x:c>
      <x:c r="L1508" s="11" t="str">
        <x:v>Купить</x:v>
      </x:c>
      <x:c r="M1508" s="11" t="str"/>
      <x:c r="N1508" s="11" t="str">
        <x:v>Бюджетная оценка на 03.10.2026. Источник подтверждает характеристики, а не цену.</x:v>
      </x:c>
      <x:c r="O1508" s="11" t="str">
        <x:f>IF(C1508="Опционально","Вне итога",IF(AND(ISNUMBER(F1508),ISNUMBER(H1508),ISNUMBER(I1508),F1508&gt;0,H1508&gt;=0,I1508&gt;=H1508),"Цена учтена","Уточнить цену/количество"))</x:f>
        <x:v>Цена учтена</x:v>
      </x:c>
      <x:c r="P1508" s="10"/>
      <x:c r="Q1508" s="18" t="str">
        <x:v>Бюджетная оценка автора</x:v>
      </x:c>
      <x:c r="R1508" s="18" t="str"/>
    </x:row>
    <x:row r="1509" ht="61" customHeight="1">
      <x:c r="A1509" s="10" t="str">
        <x:v>B10.2</x:v>
      </x:c>
      <x:c r="B1509" s="10" t="str">
        <x:v>B10</x:v>
      </x:c>
      <x:c r="C1509" s="11" t="str">
        <x:v>Помещение</x:v>
      </x:c>
      <x:c r="D1509" s="11" t="str">
        <x:v>Источник бесперебойного питания</x:v>
      </x:c>
      <x:c r="E1509" s="11" t="str">
        <x:v>Онлайн ИБП 5kVA. Активная мощность ≥3.125kW</x:v>
      </x:c>
      <x:c r="F1509" s="14" t="n">
        <x:v>1</x:v>
      </x:c>
      <x:c r="G1509" s="3" t="str">
        <x:v>шт</x:v>
      </x:c>
      <x:c r="H1509" s="15" t="n">
        <x:v>2800</x:v>
      </x:c>
      <x:c r="I1509" s="15" t="n">
        <x:v>6000</x:v>
      </x:c>
      <x:c r="J1509" s="16" t="n">
        <x:f>IF(AND(ISNUMBER(F1509),ISNUMBER(H1509)),F1509*H1509,"")</x:f>
        <x:v>2800</x:v>
      </x:c>
      <x:c r="K1509" s="16" t="n">
        <x:f>IF(AND(ISNUMBER(F1509),ISNUMBER(I1509)),F1509*I1509,"")</x:f>
        <x:v>6000</x:v>
      </x:c>
      <x:c r="L1509" s="11" t="str">
        <x:v>Купить</x:v>
      </x:c>
      <x:c r="M1509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1509" s="11" t="str">
        <x:v>Бюджетная оценка на 03.10.2026. Источник подтверждает характеристики, а не цену.</x:v>
      </x:c>
      <x:c r="O1509" s="11" t="str">
        <x:f>IF(C1509="Опционально","Вне итога",IF(AND(ISNUMBER(F1509),ISNUMBER(H1509),ISNUMBER(I1509),F1509&gt;0,H1509&gt;=0,I1509&gt;=H1509),"Цена учтена","Уточнить цену/количество"))</x:f>
        <x:v>Цена учтена</x:v>
      </x:c>
      <x:c r="P1509" s="10"/>
      <x:c r="Q1509" s="18" t="str">
        <x:v>Бюджетная оценка автора</x:v>
      </x:c>
      <x:c r="R1509" s="18" t="str"/>
    </x:row>
    <x:row r="1510" ht="61" customHeight="1">
      <x:c r="A1510" s="10" t="str">
        <x:v>B10.2</x:v>
      </x:c>
      <x:c r="B1510" s="10" t="str">
        <x:v>B10</x:v>
      </x:c>
      <x:c r="C1510" s="11" t="str">
        <x:v>Помещение</x:v>
      </x:c>
      <x:c r="D1510" s="11" t="str">
        <x:v>Батареи и шкаф батарей</x:v>
      </x:c>
      <x:c r="E1510" s="11" t="str">
        <x:v>Внешний комплект, 5–10 минут при нагрузке 2.5kW</x:v>
      </x:c>
      <x:c r="F1510" s="14" t="n">
        <x:v>1</x:v>
      </x:c>
      <x:c r="G1510" s="3" t="str">
        <x:v>к-т</x:v>
      </x:c>
      <x:c r="H1510" s="15" t="n">
        <x:v>875</x:v>
      </x:c>
      <x:c r="I1510" s="15" t="n">
        <x:v>2125</x:v>
      </x:c>
      <x:c r="J1510" s="16" t="n">
        <x:f>IF(AND(ISNUMBER(F1510),ISNUMBER(H1510)),F1510*H1510,"")</x:f>
        <x:v>875</x:v>
      </x:c>
      <x:c r="K1510" s="16" t="n">
        <x:f>IF(AND(ISNUMBER(F1510),ISNUMBER(I1510)),F1510*I1510,"")</x:f>
        <x:v>2125</x:v>
      </x:c>
      <x:c r="L1510" s="11" t="str">
        <x:v>Купить</x:v>
      </x:c>
      <x:c r="M1510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1510" s="11" t="str">
        <x:v>Бюджетная оценка на 03.10.2026. Источник подтверждает характеристики, а не цену.</x:v>
      </x:c>
      <x:c r="O1510" s="11" t="str">
        <x:f>IF(C1510="Опционально","Вне итога",IF(AND(ISNUMBER(F1510),ISNUMBER(H1510),ISNUMBER(I1510),F1510&gt;0,H1510&gt;=0,I1510&gt;=H1510),"Цена учтена","Уточнить цену/количество"))</x:f>
        <x:v>Цена учтена</x:v>
      </x:c>
      <x:c r="P1510" s="10"/>
      <x:c r="Q1510" s="18" t="str">
        <x:v>Бюджетная оценка автора</x:v>
      </x:c>
      <x:c r="R1510" s="18" t="str"/>
    </x:row>
    <x:row r="1511" ht="44" customHeight="1">
      <x:c r="A1511" s="10" t="str">
        <x:v>B10.2</x:v>
      </x:c>
      <x:c r="B1511" s="10" t="str">
        <x:v>B10</x:v>
      </x:c>
      <x:c r="C1511" s="11" t="str">
        <x:v>Помещение</x:v>
      </x:c>
      <x:c r="D1511" s="11" t="str">
        <x:v>Сервисный обход ИБП</x:v>
      </x:c>
      <x:c r="E1511" s="11" t="str">
        <x:v>Внешний maintenance bypass и кабели подключения</x:v>
      </x:c>
      <x:c r="F1511" s="14" t="n">
        <x:v>1</x:v>
      </x:c>
      <x:c r="G1511" s="3" t="str">
        <x:v>к-т</x:v>
      </x:c>
      <x:c r="H1511" s="15" t="n">
        <x:v>200</x:v>
      </x:c>
      <x:c r="I1511" s="15" t="n">
        <x:v>600</x:v>
      </x:c>
      <x:c r="J1511" s="16" t="n">
        <x:f>IF(AND(ISNUMBER(F1511),ISNUMBER(H1511)),F1511*H1511,"")</x:f>
        <x:v>200</x:v>
      </x:c>
      <x:c r="K1511" s="16" t="n">
        <x:f>IF(AND(ISNUMBER(F1511),ISNUMBER(I1511)),F1511*I1511,"")</x:f>
        <x:v>600</x:v>
      </x:c>
      <x:c r="L1511" s="11" t="str">
        <x:v>Купить</x:v>
      </x:c>
      <x:c r="M1511" s="11" t="str">
        <x:v>Позволяет обслуживать ИБП. Тип подключения согласует электрик.</x:v>
      </x:c>
      <x:c r="N1511" s="11" t="str">
        <x:v>Бюджетная оценка на 03.10.2026. Источник подтверждает характеристики, а не цену.</x:v>
      </x:c>
      <x:c r="O1511" s="11" t="str">
        <x:f>IF(C1511="Опционально","Вне итога",IF(AND(ISNUMBER(F1511),ISNUMBER(H1511),ISNUMBER(I1511),F1511&gt;0,H1511&gt;=0,I1511&gt;=H1511),"Цена учтена","Уточнить цену/количество"))</x:f>
        <x:v>Цена учтена</x:v>
      </x:c>
      <x:c r="P1511" s="10"/>
      <x:c r="Q1511" s="18" t="str">
        <x:v>Бюджетная оценка автора</x:v>
      </x:c>
      <x:c r="R1511" s="18" t="str"/>
    </x:row>
    <x:row r="1512" ht="44" customHeight="1">
      <x:c r="A1512" s="10" t="str">
        <x:v>B10.2</x:v>
      </x:c>
      <x:c r="B1512" s="10" t="str">
        <x:v>B10</x:v>
      </x:c>
      <x:c r="C1512" s="11" t="str">
        <x:v>Помещение</x:v>
      </x:c>
      <x:c r="D1512" s="11" t="str">
        <x:v>Распределители питания в стойках</x:v>
      </x:c>
      <x:c r="E1512" s="11" t="str">
        <x:v>2 PDU на стойку. Для &gt;8kW: 3-фазные 400V 32/63A, выходы C19 по OEM</x:v>
      </x:c>
      <x:c r="F1512" s="14" t="n">
        <x:v>2</x:v>
      </x:c>
      <x:c r="G1512" s="3" t="str">
        <x:v>шт</x:v>
      </x:c>
      <x:c r="H1512" s="15" t="n">
        <x:v>350</x:v>
      </x:c>
      <x:c r="I1512" s="15" t="n">
        <x:v>1500</x:v>
      </x:c>
      <x:c r="J1512" s="16" t="n">
        <x:f>IF(AND(ISNUMBER(F1512),ISNUMBER(H1512)),F1512*H1512,"")</x:f>
        <x:v>700</x:v>
      </x:c>
      <x:c r="K1512" s="16" t="n">
        <x:f>IF(AND(ISNUMBER(F1512),ISNUMBER(I1512)),F1512*I1512,"")</x:f>
        <x:v>3000</x:v>
      </x:c>
      <x:c r="L1512" s="11" t="str">
        <x:v>Купить</x:v>
      </x:c>
      <x:c r="M1512" s="11" t="str">
        <x:v>Число и номинал розеток уточнить по комплекту шнуров. Два PDU от одного ИБП не образуют независимые электровводы.</x:v>
      </x:c>
      <x:c r="N1512" s="11" t="str">
        <x:v>Бюджетная оценка на 03.10.2026. Источник подтверждает характеристики, а не цену.</x:v>
      </x:c>
      <x:c r="O1512" s="11" t="str">
        <x:f>IF(C1512="Опционально","Вне итога",IF(AND(ISNUMBER(F1512),ISNUMBER(H1512),ISNUMBER(I1512),F1512&gt;0,H1512&gt;=0,I1512&gt;=H1512),"Цена учтена","Уточнить цену/количество"))</x:f>
        <x:v>Цена учтена</x:v>
      </x:c>
      <x:c r="P1512" s="10"/>
      <x:c r="Q1512" s="18" t="str">
        <x:v>Бюджетная оценка автора</x:v>
      </x:c>
      <x:c r="R1512" s="18" t="str"/>
    </x:row>
    <x:row r="1513" ht="44" customHeight="1">
      <x:c r="A1513" s="10" t="str">
        <x:v>B10.2</x:v>
      </x:c>
      <x:c r="B1513" s="10" t="str">
        <x:v>B10</x:v>
      </x:c>
      <x:c r="C1513" s="11" t="str">
        <x:v>Помещение</x:v>
      </x:c>
      <x:c r="D1513" s="11" t="str">
        <x:v>Электрощит помещения</x:v>
      </x:c>
      <x:c r="E1513" s="11" t="str">
        <x:v>Вводной выключатель, отдельные линии IT и охлаждения, УЗИП, учёт, защитные устройства</x:v>
      </x:c>
      <x:c r="F1513" s="14" t="n">
        <x:v>1</x:v>
      </x:c>
      <x:c r="G1513" s="3" t="str">
        <x:v>к-т</x:v>
      </x:c>
      <x:c r="H1513" s="15" t="n">
        <x:v>500</x:v>
      </x:c>
      <x:c r="I1513" s="15" t="n">
        <x:v>1500</x:v>
      </x:c>
      <x:c r="J1513" s="16" t="n">
        <x:f>IF(AND(ISNUMBER(F1513),ISNUMBER(H1513)),F1513*H1513,"")</x:f>
        <x:v>500</x:v>
      </x:c>
      <x:c r="K1513" s="16" t="n">
        <x:f>IF(AND(ISNUMBER(F1513),ISNUMBER(I1513)),F1513*I1513,"")</x:f>
        <x:v>1500</x:v>
      </x:c>
      <x:c r="L1513" s="11" t="str">
        <x:v>Купить</x:v>
      </x:c>
      <x:c r="M1513" s="11" t="str">
        <x:v>Номиналы, селективность, УЗО и сечения определяются проектом. В цену включена комплектация щита.</x:v>
      </x:c>
      <x:c r="N1513" s="11" t="str">
        <x:v>Бюджетная оценка на 03.10.2026. Источник подтверждает характеристики, а не цену.</x:v>
      </x:c>
      <x:c r="O1513" s="11" t="str">
        <x:f>IF(C1513="Опционально","Вне итога",IF(AND(ISNUMBER(F1513),ISNUMBER(H1513),ISNUMBER(I1513),F1513&gt;0,H1513&gt;=0,I1513&gt;=H1513),"Цена учтена","Уточнить цену/количество"))</x:f>
        <x:v>Цена учтена</x:v>
      </x:c>
      <x:c r="P1513" s="10"/>
      <x:c r="Q1513" s="18" t="str">
        <x:v>Бюджетная оценка автора</x:v>
      </x:c>
      <x:c r="R1513" s="18" t="str"/>
    </x:row>
    <x:row r="1514" ht="44" customHeight="1">
      <x:c r="A1514" s="10" t="str">
        <x:v>B10.2</x:v>
      </x:c>
      <x:c r="B1514" s="10" t="str">
        <x:v>B10</x:v>
      </x:c>
      <x:c r="C1514" s="11" t="str">
        <x:v>Помещение</x:v>
      </x:c>
      <x:c r="D1514" s="11" t="str">
        <x:v>Силовой кабель и прокладка до комнаты</x:v>
      </x:c>
      <x:c r="E1514" s="11" t="str">
        <x:v>Кабель, лоток, вводы и крепления. Сечение по расчёту</x:v>
      </x:c>
      <x:c r="F1514" s="14" t="n">
        <x:v>30</x:v>
      </x:c>
      <x:c r="G1514" s="3" t="str">
        <x:v>м</x:v>
      </x:c>
      <x:c r="H1514" s="15" t="n">
        <x:v>15</x:v>
      </x:c>
      <x:c r="I1514" s="15" t="n">
        <x:v>35</x:v>
      </x:c>
      <x:c r="J1514" s="16" t="n">
        <x:f>IF(AND(ISNUMBER(F1514),ISNUMBER(H1514)),F1514*H1514,"")</x:f>
        <x:v>450</x:v>
      </x:c>
      <x:c r="K1514" s="16" t="n">
        <x:f>IF(AND(ISNUMBER(F1514),ISNUMBER(I1514)),F1514*I1514,"")</x:f>
        <x:v>1050</x:v>
      </x:c>
      <x:c r="L1514" s="11" t="str">
        <x:v>Купить</x:v>
      </x:c>
      <x:c r="M1514" s="11" t="str">
        <x:v>Исходная трасса 30 м. Меняется после обмера. Не является готовым выбором сечения кабеля.</x:v>
      </x:c>
      <x:c r="N1514" s="11" t="str">
        <x:v>Бюджетная оценка на 03.10.2026. Источник подтверждает характеристики, а не цену.</x:v>
      </x:c>
      <x:c r="O1514" s="11" t="str">
        <x:f>IF(C1514="Опционально","Вне итога",IF(AND(ISNUMBER(F1514),ISNUMBER(H1514),ISNUMBER(I1514),F1514&gt;0,H1514&gt;=0,I1514&gt;=H1514),"Цена учтена","Уточнить цену/количество"))</x:f>
        <x:v>Цена учтена</x:v>
      </x:c>
      <x:c r="P1514" s="10"/>
      <x:c r="Q1514" s="18" t="str">
        <x:v>Бюджетная оценка автора</x:v>
      </x:c>
      <x:c r="R1514" s="18" t="str"/>
    </x:row>
    <x:row r="1515" ht="44" customHeight="1">
      <x:c r="A1515" s="10" t="str">
        <x:v>B10.2</x:v>
      </x:c>
      <x:c r="B1515" s="10" t="str">
        <x:v>B10</x:v>
      </x:c>
      <x:c r="C1515" s="11" t="str">
        <x:v>Помещение</x:v>
      </x:c>
      <x:c r="D1515" s="11" t="str">
        <x:v>Внутренние силовые линии</x:v>
      </x:c>
      <x:c r="E1515" s="11" t="str">
        <x:v>Кабели от щита до ИБП/PDU и оборудования охлаждения</x:v>
      </x:c>
      <x:c r="F1515" s="14" t="n">
        <x:v>15</x:v>
      </x:c>
      <x:c r="G1515" s="3" t="str">
        <x:v>м</x:v>
      </x:c>
      <x:c r="H1515" s="15" t="n">
        <x:v>12</x:v>
      </x:c>
      <x:c r="I1515" s="15" t="n">
        <x:v>30</x:v>
      </x:c>
      <x:c r="J1515" s="16" t="n">
        <x:f>IF(AND(ISNUMBER(F1515),ISNUMBER(H1515)),F1515*H1515,"")</x:f>
        <x:v>180</x:v>
      </x:c>
      <x:c r="K1515" s="16" t="n">
        <x:f>IF(AND(ISNUMBER(F1515),ISNUMBER(I1515)),F1515*I1515,"")</x:f>
        <x:v>450</x:v>
      </x:c>
      <x:c r="L1515" s="11" t="str">
        <x:v>Купить</x:v>
      </x:c>
      <x:c r="M1515" s="11" t="str">
        <x:v>Исходные длины. Наконечники, разъёмы и крепёж учтены в строке расходников.</x:v>
      </x:c>
      <x:c r="N1515" s="11" t="str">
        <x:v>Бюджетная оценка на 03.10.2026. Источник подтверждает характеристики, а не цену.</x:v>
      </x:c>
      <x:c r="O1515" s="11" t="str">
        <x:f>IF(C1515="Опционально","Вне итога",IF(AND(ISNUMBER(F1515),ISNUMBER(H1515),ISNUMBER(I1515),F1515&gt;0,H1515&gt;=0,I1515&gt;=H1515),"Цена учтена","Уточнить цену/количество"))</x:f>
        <x:v>Цена учтена</x:v>
      </x:c>
      <x:c r="P1515" s="10"/>
      <x:c r="Q1515" s="18" t="str">
        <x:v>Бюджетная оценка автора</x:v>
      </x:c>
      <x:c r="R1515" s="18" t="str"/>
    </x:row>
    <x:row r="1516" ht="61" customHeight="1">
      <x:c r="A1516" s="10" t="str">
        <x:v>B10.2</x:v>
      </x:c>
      <x:c r="B1516" s="10" t="str">
        <x:v>B10</x:v>
      </x:c>
      <x:c r="C1516" s="11" t="str">
        <x:v>Помещение</x:v>
      </x:c>
      <x:c r="D1516" s="11" t="str">
        <x:v>Резерв на увеличение доступной мощности</x:v>
      </x:c>
      <x:c r="E1516" s="11" t="str">
        <x:v>Техническое присоединение/изменение ввода, если существующей мощности не хватает</x:v>
      </x:c>
      <x:c r="F1516" s="14" t="n">
        <x:v>1</x:v>
      </x:c>
      <x:c r="G1516" s="3" t="str">
        <x:v>резерв</x:v>
      </x:c>
      <x:c r="H1516" s="15" t="n">
        <x:v>0</x:v>
      </x:c>
      <x:c r="I1516" s="15" t="n">
        <x:v>5000</x:v>
      </x:c>
      <x:c r="J1516" s="16" t="n">
        <x:f>IF(AND(ISNUMBER(F1516),ISNUMBER(H1516)),F1516*H1516,"")</x:f>
        <x:v>0</x:v>
      </x:c>
      <x:c r="K1516" s="16" t="n">
        <x:f>IF(AND(ISNUMBER(F1516),ISNUMBER(I1516)),F1516*I1516,"")</x:f>
        <x:v>5000</x:v>
      </x:c>
      <x:c r="L1516" s="11" t="str">
        <x:v>Резерв</x:v>
      </x:c>
      <x:c r="M1516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1516" s="11" t="str">
        <x:v>Бюджетная оценка на 03.10.2026. Источник подтверждает характеристики, а не цену.</x:v>
      </x:c>
      <x:c r="O1516" s="11" t="str">
        <x:f>IF(C1516="Опционально","Вне итога",IF(AND(ISNUMBER(F1516),ISNUMBER(H1516),ISNUMBER(I1516),F1516&gt;0,H1516&gt;=0,I1516&gt;=H1516),"Цена учтена","Уточнить цену/количество"))</x:f>
        <x:v>Цена учтена</x:v>
      </x:c>
      <x:c r="P1516" s="10"/>
      <x:c r="Q1516" s="18" t="str">
        <x:v>Бюджетная оценка автора</x:v>
      </x:c>
      <x:c r="R1516" s="18" t="str"/>
    </x:row>
    <x:row r="1517" ht="61" customHeight="1">
      <x:c r="A1517" s="10" t="str">
        <x:v>B10.2</x:v>
      </x:c>
      <x:c r="B1517" s="10" t="str">
        <x:v>B10</x:v>
      </x:c>
      <x:c r="C1517" s="11" t="str">
        <x:v>Помещение</x:v>
      </x:c>
      <x:c r="D1517" s="11" t="str">
        <x:v>Постоянное охлаждение комнаты</x:v>
      </x:c>
      <x:c r="E1517" s="11" t="str">
        <x:v>1 установка(и), суммарно ≥4kW холода. Работа 24/7</x:v>
      </x:c>
      <x:c r="F1517" s="14" t="n">
        <x:v>1</x:v>
      </x:c>
      <x:c r="G1517" s="3" t="str">
        <x:v>шт</x:v>
      </x:c>
      <x:c r="H1517" s="15" t="n">
        <x:v>1400</x:v>
      </x:c>
      <x:c r="I1517" s="15" t="n">
        <x:v>3400</x:v>
      </x:c>
      <x:c r="J1517" s="16" t="n">
        <x:f>IF(AND(ISNUMBER(F1517),ISNUMBER(H1517)),F1517*H1517,"")</x:f>
        <x:v>1400</x:v>
      </x:c>
      <x:c r="K1517" s="16" t="n">
        <x:f>IF(AND(ISNUMBER(F1517),ISNUMBER(I1517)),F1517*I1517,"")</x:f>
        <x:v>3400</x:v>
      </x:c>
      <x:c r="L1517" s="11" t="str">
        <x:v>Купить</x:v>
      </x:c>
      <x:c r="M1517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1517" s="11" t="str">
        <x:v>Бюджетная оценка на 03.10.2026. Источник подтверждает характеристики, а не цену.</x:v>
      </x:c>
      <x:c r="O1517" s="11" t="str">
        <x:f>IF(C1517="Опционально","Вне итога",IF(AND(ISNUMBER(F1517),ISNUMBER(H1517),ISNUMBER(I1517),F1517&gt;0,H1517&gt;=0,I1517&gt;=H1517),"Цена учтена","Уточнить цену/количество"))</x:f>
        <x:v>Цена учтена</x:v>
      </x:c>
      <x:c r="P1517" s="10"/>
      <x:c r="Q1517" s="18" t="str">
        <x:v>Бюджетная оценка автора</x:v>
      </x:c>
      <x:c r="R1517" s="18" t="str"/>
    </x:row>
    <x:row r="1518" ht="44" customHeight="1">
      <x:c r="A1518" s="10" t="str">
        <x:v>B10.2</x:v>
      </x:c>
      <x:c r="B1518" s="10" t="str">
        <x:v>B10</x:v>
      </x:c>
      <x:c r="C1518" s="11" t="str">
        <x:v>Помещение</x:v>
      </x:c>
      <x:c r="D1518" s="11" t="str">
        <x:v>Трассы охлаждения и дренаж</x:v>
      </x:c>
      <x:c r="E1518" s="11" t="str">
        <x:v>Подача/обратка или фреон, теплоизоляция, отвод конденсата, кронштейны</x:v>
      </x:c>
      <x:c r="F1518" s="14" t="n">
        <x:v>20</x:v>
      </x:c>
      <x:c r="G1518" s="3" t="str">
        <x:v>м</x:v>
      </x:c>
      <x:c r="H1518" s="15" t="n">
        <x:v>25</x:v>
      </x:c>
      <x:c r="I1518" s="15" t="n">
        <x:v>65</x:v>
      </x:c>
      <x:c r="J1518" s="16" t="n">
        <x:f>IF(AND(ISNUMBER(F1518),ISNUMBER(H1518)),F1518*H1518,"")</x:f>
        <x:v>500</x:v>
      </x:c>
      <x:c r="K1518" s="16" t="n">
        <x:f>IF(AND(ISNUMBER(F1518),ISNUMBER(I1518)),F1518*I1518,"")</x:f>
        <x:v>1300</x:v>
      </x:c>
      <x:c r="L1518" s="11" t="str">
        <x:v>Купить</x:v>
      </x:c>
      <x:c r="M1518" s="11" t="str">
        <x:v>20 м на установку как исходная длина. Проверить допустимую длину и перепад высот.</x:v>
      </x:c>
      <x:c r="N1518" s="11" t="str">
        <x:v>Бюджетная оценка на 03.10.2026. Источник подтверждает характеристики, а не цену.</x:v>
      </x:c>
      <x:c r="O1518" s="11" t="str">
        <x:f>IF(C1518="Опционально","Вне итога",IF(AND(ISNUMBER(F1518),ISNUMBER(H1518),ISNUMBER(I1518),F1518&gt;0,H1518&gt;=0,I1518&gt;=H1518),"Цена учтена","Уточнить цену/количество"))</x:f>
        <x:v>Цена учтена</x:v>
      </x:c>
      <x:c r="P1518" s="10"/>
      <x:c r="Q1518" s="18" t="str">
        <x:v>Бюджетная оценка автора</x:v>
      </x:c>
      <x:c r="R1518" s="18" t="str"/>
    </x:row>
    <x:row r="1519" ht="44" customHeight="1">
      <x:c r="A1519" s="10" t="str">
        <x:v>B10.2</x:v>
      </x:c>
      <x:c r="B1519" s="10" t="str">
        <x:v>B10</x:v>
      </x:c>
      <x:c r="C1519" s="11" t="str">
        <x:v>Помещение</x:v>
      </x:c>
      <x:c r="D1519" s="11" t="str">
        <x:v>Монтаж и настройка охлаждения</x:v>
      </x:c>
      <x:c r="E1519" s="11" t="str">
        <x:v>Установка наружных блоков, вакуумирование/заправка, настройка 24/7</x:v>
      </x:c>
      <x:c r="F1519" s="14" t="n">
        <x:v>1</x:v>
      </x:c>
      <x:c r="G1519" s="3" t="str">
        <x:v>усл</x:v>
      </x:c>
      <x:c r="H1519" s="15" t="n">
        <x:v>600</x:v>
      </x:c>
      <x:c r="I1519" s="15" t="n">
        <x:v>1800</x:v>
      </x:c>
      <x:c r="J1519" s="16" t="n">
        <x:f>IF(AND(ISNUMBER(F1519),ISNUMBER(H1519)),F1519*H1519,"")</x:f>
        <x:v>600</x:v>
      </x:c>
      <x:c r="K1519" s="16" t="n">
        <x:f>IF(AND(ISNUMBER(F1519),ISNUMBER(I1519)),F1519*I1519,"")</x:f>
        <x:v>1800</x:v>
      </x:c>
      <x:c r="L1519" s="11" t="str">
        <x:v>Купить</x:v>
      </x:c>
      <x:c r="M1519" s="11" t="str"/>
      <x:c r="N1519" s="11" t="str">
        <x:v>Бюджетная оценка на 03.10.2026. Источник подтверждает характеристики, а не цену.</x:v>
      </x:c>
      <x:c r="O1519" s="11" t="str">
        <x:f>IF(C1519="Опционально","Вне итога",IF(AND(ISNUMBER(F1519),ISNUMBER(H1519),ISNUMBER(I1519),F1519&gt;0,H1519&gt;=0,I1519&gt;=H1519),"Цена учтена","Уточнить цену/количество"))</x:f>
        <x:v>Цена учтена</x:v>
      </x:c>
      <x:c r="P1519" s="10"/>
      <x:c r="Q1519" s="18" t="str">
        <x:v>Бюджетная оценка автора</x:v>
      </x:c>
      <x:c r="R1519" s="18" t="str"/>
    </x:row>
    <x:row r="1520" ht="44" customHeight="1">
      <x:c r="A1520" s="10" t="str">
        <x:v>B10.2</x:v>
      </x:c>
      <x:c r="B1520" s="10" t="str">
        <x:v>B10</x:v>
      </x:c>
      <x:c r="C1520" s="11" t="str">
        <x:v>Помещение</x:v>
      </x:c>
      <x:c r="D1520" s="11" t="str">
        <x:v>Вентиляция и уплотнение вводов</x:v>
      </x:c>
      <x:c r="E1520" s="11" t="str">
        <x:v>Регулируемая вентиляция, решётки/фильтры, герметизация проходок</x:v>
      </x:c>
      <x:c r="F1520" s="14" t="n">
        <x:v>1</x:v>
      </x:c>
      <x:c r="G1520" s="3" t="str">
        <x:v>к-т</x:v>
      </x:c>
      <x:c r="H1520" s="15" t="n">
        <x:v>250</x:v>
      </x:c>
      <x:c r="I1520" s="15" t="n">
        <x:v>800</x:v>
      </x:c>
      <x:c r="J1520" s="16" t="n">
        <x:f>IF(AND(ISNUMBER(F1520),ISNUMBER(H1520)),F1520*H1520,"")</x:f>
        <x:v>250</x:v>
      </x:c>
      <x:c r="K1520" s="16" t="n">
        <x:f>IF(AND(ISNUMBER(F1520),ISNUMBER(I1520)),F1520*I1520,"")</x:f>
        <x:v>800</x:v>
      </x:c>
      <x:c r="L1520" s="11" t="str">
        <x:v>Купить</x:v>
      </x:c>
      <x:c r="M1520" s="11" t="str">
        <x:v>Кондиционер не обеспечивает приток воздуха сам по себе. Решение согласуется с расчётом охлаждения.</x:v>
      </x:c>
      <x:c r="N1520" s="11" t="str">
        <x:v>Бюджетная оценка на 03.10.2026. Источник подтверждает характеристики, а не цену.</x:v>
      </x:c>
      <x:c r="O1520" s="11" t="str">
        <x:f>IF(C1520="Опционально","Вне итога",IF(AND(ISNUMBER(F1520),ISNUMBER(H1520),ISNUMBER(I1520),F1520&gt;0,H1520&gt;=0,I1520&gt;=H1520),"Цена учтена","Уточнить цену/количество"))</x:f>
        <x:v>Цена учтена</x:v>
      </x:c>
      <x:c r="P1520" s="10"/>
      <x:c r="Q1520" s="18" t="str">
        <x:v>Бюджетная оценка автора</x:v>
      </x:c>
      <x:c r="R1520" s="18" t="str"/>
    </x:row>
    <x:row r="1521" ht="44" customHeight="1">
      <x:c r="A1521" s="10" t="str">
        <x:v>B10.2</x:v>
      </x:c>
      <x:c r="B1521" s="10" t="str">
        <x:v>B10</x:v>
      </x:c>
      <x:c r="C1521" s="11" t="str">
        <x:v>Помещение</x:v>
      </x:c>
      <x:c r="D1521" s="11" t="str">
        <x:v>Пожарная сигнализация</x:v>
      </x:c>
      <x:c r="E1521" s="11" t="str">
        <x:v>Датчик дыма, подключение к существующей системе или автономный комплект</x:v>
      </x:c>
      <x:c r="F1521" s="14" t="n">
        <x:v>1</x:v>
      </x:c>
      <x:c r="G1521" s="3" t="str">
        <x:v>к-т</x:v>
      </x:c>
      <x:c r="H1521" s="15" t="n">
        <x:v>150</x:v>
      </x:c>
      <x:c r="I1521" s="15" t="n">
        <x:v>700</x:v>
      </x:c>
      <x:c r="J1521" s="16" t="n">
        <x:f>IF(AND(ISNUMBER(F1521),ISNUMBER(H1521)),F1521*H1521,"")</x:f>
        <x:v>150</x:v>
      </x:c>
      <x:c r="K1521" s="16" t="n">
        <x:f>IF(AND(ISNUMBER(F1521),ISNUMBER(I1521)),F1521*I1521,"")</x:f>
        <x:v>700</x:v>
      </x:c>
      <x:c r="L1521" s="11" t="str">
        <x:v>Купить</x:v>
      </x:c>
      <x:c r="M1521" s="11" t="str"/>
      <x:c r="N1521" s="11" t="str">
        <x:v>Бюджетная оценка на 03.10.2026. Источник подтверждает характеристики, а не цену.</x:v>
      </x:c>
      <x:c r="O1521" s="11" t="str">
        <x:f>IF(C1521="Опционально","Вне итога",IF(AND(ISNUMBER(F1521),ISNUMBER(H1521),ISNUMBER(I1521),F1521&gt;0,H1521&gt;=0,I1521&gt;=H1521),"Цена учтена","Уточнить цену/количество"))</x:f>
        <x:v>Цена учтена</x:v>
      </x:c>
      <x:c r="P1521" s="10"/>
      <x:c r="Q1521" s="18" t="str">
        <x:v>Бюджетная оценка автора</x:v>
      </x:c>
      <x:c r="R1521" s="18" t="str"/>
    </x:row>
    <x:row r="1522" ht="44" customHeight="1">
      <x:c r="A1522" s="10" t="str">
        <x:v>B10.2</x:v>
      </x:c>
      <x:c r="B1522" s="10" t="str">
        <x:v>B10</x:v>
      </x:c>
      <x:c r="C1522" s="11" t="str">
        <x:v>Помещение</x:v>
      </x:c>
      <x:c r="D1522" s="11" t="str">
        <x:v>Огнетушители и обозначения</x:v>
      </x:c>
      <x:c r="E1522" s="11" t="str">
        <x:v>2 подходящих для электрооборудования огнетушителя, указатели</x:v>
      </x:c>
      <x:c r="F1522" s="14" t="n">
        <x:v>1</x:v>
      </x:c>
      <x:c r="G1522" s="3" t="str">
        <x:v>к-т</x:v>
      </x:c>
      <x:c r="H1522" s="15" t="n">
        <x:v>140</x:v>
      </x:c>
      <x:c r="I1522" s="15" t="n">
        <x:v>400</x:v>
      </x:c>
      <x:c r="J1522" s="16" t="n">
        <x:f>IF(AND(ISNUMBER(F1522),ISNUMBER(H1522)),F1522*H1522,"")</x:f>
        <x:v>140</x:v>
      </x:c>
      <x:c r="K1522" s="16" t="n">
        <x:f>IF(AND(ISNUMBER(F1522),ISNUMBER(I1522)),F1522*I1522,"")</x:f>
        <x:v>400</x:v>
      </x:c>
      <x:c r="L1522" s="11" t="str">
        <x:v>Купить</x:v>
      </x:c>
      <x:c r="M1522" s="11" t="str">
        <x:v>Тип и размещение определяет местный проект помещения.</x:v>
      </x:c>
      <x:c r="N1522" s="11" t="str">
        <x:v>Бюджетная оценка на 03.10.2026. Источник подтверждает характеристики, а не цену.</x:v>
      </x:c>
      <x:c r="O1522" s="11" t="str">
        <x:f>IF(C1522="Опционально","Вне итога",IF(AND(ISNUMBER(F1522),ISNUMBER(H1522),ISNUMBER(I1522),F1522&gt;0,H1522&gt;=0,I1522&gt;=H1522),"Цена учтена","Уточнить цену/количество"))</x:f>
        <x:v>Цена учтена</x:v>
      </x:c>
      <x:c r="P1522" s="10"/>
      <x:c r="Q1522" s="18" t="str">
        <x:v>Бюджетная оценка автора</x:v>
      </x:c>
      <x:c r="R1522" s="18" t="str"/>
    </x:row>
    <x:row r="1523" ht="44" customHeight="1">
      <x:c r="A1523" s="10" t="str">
        <x:v>B10.2</x:v>
      </x:c>
      <x:c r="B1523" s="10" t="str">
        <x:v>B10</x:v>
      </x:c>
      <x:c r="C1523" s="11" t="str">
        <x:v>Помещение</x:v>
      </x:c>
      <x:c r="D1523" s="11" t="str">
        <x:v>Контроль температуры и влажности</x:v>
      </x:c>
      <x:c r="E1523" s="11" t="str">
        <x:v>Сетевой датчик с 2–4 внешними зондами и уведомлением</x:v>
      </x:c>
      <x:c r="F1523" s="14" t="n">
        <x:v>1</x:v>
      </x:c>
      <x:c r="G1523" s="3" t="str">
        <x:v>к-т</x:v>
      </x:c>
      <x:c r="H1523" s="15" t="n">
        <x:v>150</x:v>
      </x:c>
      <x:c r="I1523" s="15" t="n">
        <x:v>600</x:v>
      </x:c>
      <x:c r="J1523" s="16" t="n">
        <x:f>IF(AND(ISNUMBER(F1523),ISNUMBER(H1523)),F1523*H1523,"")</x:f>
        <x:v>150</x:v>
      </x:c>
      <x:c r="K1523" s="16" t="n">
        <x:f>IF(AND(ISNUMBER(F1523),ISNUMBER(I1523)),F1523*I1523,"")</x:f>
        <x:v>600</x:v>
      </x:c>
      <x:c r="L1523" s="11" t="str">
        <x:v>Купить</x:v>
      </x:c>
      <x:c r="M1523" s="11" t="str">
        <x:v>Настроить аварийное завершение работы при перегреве/сбое охлаждения.</x:v>
      </x:c>
      <x:c r="N1523" s="11" t="str">
        <x:v>Бюджетная оценка на 03.10.2026. Источник подтверждает характеристики, а не цену.</x:v>
      </x:c>
      <x:c r="O1523" s="11" t="str">
        <x:f>IF(C1523="Опционально","Вне итога",IF(AND(ISNUMBER(F1523),ISNUMBER(H1523),ISNUMBER(I1523),F1523&gt;0,H1523&gt;=0,I1523&gt;=H1523),"Цена учтена","Уточнить цену/количество"))</x:f>
        <x:v>Цена учтена</x:v>
      </x:c>
      <x:c r="P1523" s="10"/>
      <x:c r="Q1523" s="18" t="str">
        <x:v>Бюджетная оценка автора</x:v>
      </x:c>
      <x:c r="R1523" s="18" t="str"/>
    </x:row>
    <x:row r="1524" ht="44" customHeight="1">
      <x:c r="A1524" s="10" t="str">
        <x:v>B10.2</x:v>
      </x:c>
      <x:c r="B1524" s="10" t="str">
        <x:v>B10</x:v>
      </x:c>
      <x:c r="C1524" s="11" t="str">
        <x:v>Помещение</x:v>
      </x:c>
      <x:c r="D1524" s="11" t="str">
        <x:v>Крепёж и мелкие расходники</x:v>
      </x:c>
      <x:c r="E1524" s="11" t="str">
        <x:v>Наконечники, клеммы, маркировка, стяжки-липучки, вводы, запас кабеля</x:v>
      </x:c>
      <x:c r="F1524" s="14" t="n">
        <x:v>1</x:v>
      </x:c>
      <x:c r="G1524" s="3" t="str">
        <x:v>к-т</x:v>
      </x:c>
      <x:c r="H1524" s="15" t="n">
        <x:v>120</x:v>
      </x:c>
      <x:c r="I1524" s="15" t="n">
        <x:v>350</x:v>
      </x:c>
      <x:c r="J1524" s="16" t="n">
        <x:f>IF(AND(ISNUMBER(F1524),ISNUMBER(H1524)),F1524*H1524,"")</x:f>
        <x:v>120</x:v>
      </x:c>
      <x:c r="K1524" s="16" t="n">
        <x:f>IF(AND(ISNUMBER(F1524),ISNUMBER(I1524)),F1524*I1524,"")</x:f>
        <x:v>350</x:v>
      </x:c>
      <x:c r="L1524" s="11" t="str">
        <x:v>Купить</x:v>
      </x:c>
      <x:c r="M1524" s="11" t="str"/>
      <x:c r="N1524" s="11" t="str">
        <x:v>Бюджетная оценка на 03.10.2026. Источник подтверждает характеристики, а не цену.</x:v>
      </x:c>
      <x:c r="O1524" s="11" t="str">
        <x:f>IF(C1524="Опционально","Вне итога",IF(AND(ISNUMBER(F1524),ISNUMBER(H1524),ISNUMBER(I1524),F1524&gt;0,H1524&gt;=0,I1524&gt;=H1524),"Цена учтена","Уточнить цену/количество"))</x:f>
        <x:v>Цена учтена</x:v>
      </x:c>
      <x:c r="P1524" s="10"/>
      <x:c r="Q1524" s="18" t="str">
        <x:v>Бюджетная оценка автора</x:v>
      </x:c>
      <x:c r="R1524" s="18" t="str"/>
    </x:row>
    <x:row r="1525" ht="44" customHeight="1">
      <x:c r="A1525" s="10" t="str">
        <x:v>B10.2</x:v>
      </x:c>
      <x:c r="B1525" s="10" t="str">
        <x:v>B10</x:v>
      </x:c>
      <x:c r="C1525" s="11" t="str">
        <x:v>Помещение</x:v>
      </x:c>
      <x:c r="D1525" s="11" t="str">
        <x:v>Монтаж и измерения электрики</x:v>
      </x:c>
      <x:c r="E1525" s="11" t="str">
        <x:v>Монтаж, проверка защит, заземления и нагрузочный тест</x:v>
      </x:c>
      <x:c r="F1525" s="14" t="n">
        <x:v>1</x:v>
      </x:c>
      <x:c r="G1525" s="3" t="str">
        <x:v>усл</x:v>
      </x:c>
      <x:c r="H1525" s="15" t="n">
        <x:v>600</x:v>
      </x:c>
      <x:c r="I1525" s="15" t="n">
        <x:v>2000</x:v>
      </x:c>
      <x:c r="J1525" s="16" t="n">
        <x:f>IF(AND(ISNUMBER(F1525),ISNUMBER(H1525)),F1525*H1525,"")</x:f>
        <x:v>600</x:v>
      </x:c>
      <x:c r="K1525" s="16" t="n">
        <x:f>IF(AND(ISNUMBER(F1525),ISNUMBER(I1525)),F1525*I1525,"")</x:f>
        <x:v>2000</x:v>
      </x:c>
      <x:c r="L1525" s="11" t="str">
        <x:v>Купить</x:v>
      </x:c>
      <x:c r="M1525" s="11" t="str"/>
      <x:c r="N1525" s="11" t="str">
        <x:v>Бюджетная оценка на 03.10.2026. Источник подтверждает характеристики, а не цену.</x:v>
      </x:c>
      <x:c r="O1525" s="11" t="str">
        <x:f>IF(C1525="Опционально","Вне итога",IF(AND(ISNUMBER(F1525),ISNUMBER(H1525),ISNUMBER(I1525),F1525&gt;0,H1525&gt;=0,I1525&gt;=H1525),"Цена учтена","Уточнить цену/количество"))</x:f>
        <x:v>Цена учтена</x:v>
      </x:c>
      <x:c r="P1525" s="10"/>
      <x:c r="Q1525" s="18" t="str">
        <x:v>Бюджетная оценка автора</x:v>
      </x:c>
      <x:c r="R1525" s="18" t="str"/>
    </x:row>
    <x:row r="1526" ht="44" customHeight="1">
      <x:c r="A1526" s="10" t="str">
        <x:v>B10.2</x:v>
      </x:c>
      <x:c r="B1526" s="10" t="str">
        <x:v>B10</x:v>
      </x:c>
      <x:c r="C1526" s="11" t="str">
        <x:v>Помещение</x:v>
      </x:c>
      <x:c r="D1526" s="11" t="str">
        <x:v>Доставка, разгрузка и занос</x:v>
      </x:c>
      <x:c r="E1526" s="11" t="str">
        <x:v>Транспорт, такелаж, страховка перевозки</x:v>
      </x:c>
      <x:c r="F1526" s="14" t="n">
        <x:v>1</x:v>
      </x:c>
      <x:c r="G1526" s="3" t="str">
        <x:v>усл</x:v>
      </x:c>
      <x:c r="H1526" s="15" t="n">
        <x:v>300</x:v>
      </x:c>
      <x:c r="I1526" s="15" t="n">
        <x:v>1000</x:v>
      </x:c>
      <x:c r="J1526" s="16" t="n">
        <x:f>IF(AND(ISNUMBER(F1526),ISNUMBER(H1526)),F1526*H1526,"")</x:f>
        <x:v>300</x:v>
      </x:c>
      <x:c r="K1526" s="16" t="n">
        <x:f>IF(AND(ISNUMBER(F1526),ISNUMBER(I1526)),F1526*I1526,"")</x:f>
        <x:v>1000</x:v>
      </x:c>
      <x:c r="L1526" s="11" t="str">
        <x:v>Купить</x:v>
      </x:c>
      <x:c r="M1526" s="11" t="str">
        <x:v>Без импортной пошлины/НДС. Для тяжёлых серверов проверить маршрут заноса заранее.</x:v>
      </x:c>
      <x:c r="N1526" s="11" t="str">
        <x:v>Бюджетная оценка на 03.10.2026. Источник подтверждает характеристики, а не цену.</x:v>
      </x:c>
      <x:c r="O1526" s="11" t="str">
        <x:f>IF(C1526="Опционально","Вне итога",IF(AND(ISNUMBER(F1526),ISNUMBER(H1526),ISNUMBER(I1526),F1526&gt;0,H1526&gt;=0,I1526&gt;=H1526),"Цена учтена","Уточнить цену/количество"))</x:f>
        <x:v>Цена учтена</x:v>
      </x:c>
      <x:c r="P1526" s="10"/>
      <x:c r="Q1526" s="18" t="str">
        <x:v>Бюджетная оценка автора</x:v>
      </x:c>
      <x:c r="R1526" s="18" t="str"/>
    </x:row>
    <x:row r="1527" ht="44" customHeight="1">
      <x:c r="A1527" s="10" t="str">
        <x:v>B10.2</x:v>
      </x:c>
      <x:c r="B1527" s="10" t="str">
        <x:v>B10</x:v>
      </x:c>
      <x:c r="C1527" s="11" t="str">
        <x:v>Опционально</x:v>
      </x:c>
      <x:c r="D1527" s="11" t="str">
        <x:v>Резервная система охлаждения</x:v>
      </x:c>
      <x:c r="E1527" s="11" t="str">
        <x:v>N+1 с автоматическим переключением, расчёт отдельно</x:v>
      </x:c>
      <x:c r="F1527" s="14" t="n">
        <x:v>1</x:v>
      </x:c>
      <x:c r="G1527" s="3" t="str">
        <x:v>к-т</x:v>
      </x:c>
      <x:c r="H1527" s="15"/>
      <x:c r="I1527" s="15"/>
      <x:c r="J1527" s="16" t="str">
        <x:f>IF(AND(ISNUMBER(F1527),ISNUMBER(H1527)),F1527*H1527,"")</x:f>
      </x:c>
      <x:c r="K1527" s="16" t="str">
        <x:f>IF(AND(ISNUMBER(F1527),ISNUMBER(I1527)),F1527*I1527,"")</x:f>
      </x:c>
      <x:c r="L1527" s="11" t="str">
        <x:v>По проекту</x:v>
      </x:c>
      <x:c r="M1527" s="11" t="str">
        <x:v>Нужна для непрерывной работы при отказе охлаждения. В базовом бюджете система останавливается безопасно.</x:v>
      </x:c>
      <x:c r="N1527" s="11" t="str">
        <x:v>Без цены. Требуется отдельное предложение.</x:v>
      </x:c>
      <x:c r="O1527" s="11" t="str">
        <x:f>IF(C1527="Опционально","Вне итога",IF(AND(ISNUMBER(F1527),ISNUMBER(H1527),ISNUMBER(I1527),F1527&gt;0,H1527&gt;=0,I1527&gt;=H1527),"Цена учтена","Уточнить цену/количество"))</x:f>
        <x:v>Вне итога</x:v>
      </x:c>
      <x:c r="P1527" s="10"/>
      <x:c r="Q1527" s="18" t="str">
        <x:v>Бюджетная оценка автора</x:v>
      </x:c>
      <x:c r="R1527" s="18" t="str"/>
    </x:row>
    <x:row r="1528" ht="44" customHeight="1">
      <x:c r="A1528" s="10" t="str">
        <x:v>B10.2</x:v>
      </x:c>
      <x:c r="B1528" s="10" t="str">
        <x:v>B10</x:v>
      </x:c>
      <x:c r="C1528" s="11" t="str">
        <x:v>Опционально</x:v>
      </x:c>
      <x:c r="D1528" s="11" t="str">
        <x:v>Генератор и переключение ввода</x:v>
      </x:c>
      <x:c r="E1528" s="11" t="str">
        <x:v>Для длительных отключений, размер по проекту</x:v>
      </x:c>
      <x:c r="F1528" s="14" t="n">
        <x:v>1</x:v>
      </x:c>
      <x:c r="G1528" s="3" t="str">
        <x:v>к-т</x:v>
      </x:c>
      <x:c r="H1528" s="15"/>
      <x:c r="I1528" s="15"/>
      <x:c r="J1528" s="16" t="str">
        <x:f>IF(AND(ISNUMBER(F1528),ISNUMBER(H1528)),F1528*H1528,"")</x:f>
      </x:c>
      <x:c r="K1528" s="16" t="str">
        <x:f>IF(AND(ISNUMBER(F1528),ISNUMBER(I1528)),F1528*I1528,"")</x:f>
      </x:c>
      <x:c r="L1528" s="11" t="str">
        <x:v>По проекту</x:v>
      </x:c>
      <x:c r="M1528" s="11" t="str">
        <x:v>Не включён в базовую сумму. ИБП рассчитан на короткую автономность и завершение работы.</x:v>
      </x:c>
      <x:c r="N1528" s="11" t="str">
        <x:v>Без цены. Требуется отдельное предложение.</x:v>
      </x:c>
      <x:c r="O1528" s="11" t="str">
        <x:f>IF(C1528="Опционально","Вне итога",IF(AND(ISNUMBER(F1528),ISNUMBER(H1528),ISNUMBER(I1528),F1528&gt;0,H1528&gt;=0,I1528&gt;=H1528),"Цена учтена","Уточнить цену/количество"))</x:f>
        <x:v>Вне итога</x:v>
      </x:c>
      <x:c r="P1528" s="10"/>
      <x:c r="Q1528" s="18" t="str">
        <x:v>Бюджетная оценка автора</x:v>
      </x:c>
      <x:c r="R1528" s="18" t="str"/>
    </x:row>
    <x:row r="1529" ht="61" customHeight="1">
      <x:c r="A1529" s="10" t="str">
        <x:v>B10.2</x:v>
      </x:c>
      <x:c r="B1529" s="10" t="str">
        <x:v>B10</x:v>
      </x:c>
      <x:c r="C1529" s="11" t="str">
        <x:v>Запуск</x:v>
      </x:c>
      <x:c r="D1529" s="11" t="str">
        <x:v>Системное ПО</x:v>
      </x:c>
      <x:c r="E1529" s="11" t="str">
        <x:v>Ubuntu, CUDA, vLLM/llama.cpp, локальное приложение</x:v>
      </x:c>
      <x:c r="F1529" s="14" t="n">
        <x:v>1</x:v>
      </x:c>
      <x:c r="G1529" s="3" t="str">
        <x:v>к-т</x:v>
      </x:c>
      <x:c r="H1529" s="15" t="n">
        <x:v>0</x:v>
      </x:c>
      <x:c r="I1529" s="15" t="n">
        <x:v>0</x:v>
      </x:c>
      <x:c r="J1529" s="16" t="n">
        <x:f>IF(AND(ISNUMBER(F1529),ISNUMBER(H1529)),F1529*H1529,"")</x:f>
        <x:v>0</x:v>
      </x:c>
      <x:c r="K1529" s="16" t="n">
        <x:f>IF(AND(ISNUMBER(F1529),ISNUMBER(I1529)),F1529*I1529,"")</x:f>
        <x:v>0</x:v>
      </x:c>
      <x:c r="L1529" s="11" t="str">
        <x:v>Без оплаты лицензии</x:v>
      </x:c>
      <x:c r="M1529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1529" s="11" t="str">
        <x:v>Бюджетная оценка на 03.10.2026. Источник подтверждает характеристики, а не цену.</x:v>
      </x:c>
      <x:c r="O1529" s="11" t="str">
        <x:f>IF(C1529="Опционально","Вне итога",IF(AND(ISNUMBER(F1529),ISNUMBER(H1529),ISNUMBER(I1529),F1529&gt;0,H1529&gt;=0,I1529&gt;=H1529),"Цена учтена","Уточнить цену/количество"))</x:f>
        <x:v>Цена учтена</x:v>
      </x:c>
      <x:c r="P1529" s="10"/>
      <x:c r="Q1529" s="18" t="str">
        <x:v>Moonshot: Kimi K3, модель</x:v>
      </x:c>
      <x:c r="R1529" s="18" t="str">
        <x:v>https://huggingface.co/moonshotai/Kimi-K3</x:v>
      </x:c>
    </x:row>
    <x:row r="1530" ht="44" customHeight="1">
      <x:c r="A1530" s="10" t="str">
        <x:v>B10.2</x:v>
      </x:c>
      <x:c r="B1530" s="10" t="str">
        <x:v>B10</x:v>
      </x:c>
      <x:c r="C1530" s="11" t="str">
        <x:v>Запуск</x:v>
      </x:c>
      <x:c r="D1530" s="11" t="str">
        <x:v>Установка и настройка оборудования</x:v>
      </x:c>
      <x:c r="E1530" s="11" t="str">
        <x:v>Обновление firmware, ОС, драйверов, сеть, диски и мониторинг</x:v>
      </x:c>
      <x:c r="F1530" s="14" t="n">
        <x:v>1</x:v>
      </x:c>
      <x:c r="G1530" s="3" t="str">
        <x:v>усл</x:v>
      </x:c>
      <x:c r="H1530" s="15" t="n">
        <x:v>600</x:v>
      </x:c>
      <x:c r="I1530" s="15" t="n">
        <x:v>2000</x:v>
      </x:c>
      <x:c r="J1530" s="16" t="n">
        <x:f>IF(AND(ISNUMBER(F1530),ISNUMBER(H1530)),F1530*H1530,"")</x:f>
        <x:v>600</x:v>
      </x:c>
      <x:c r="K1530" s="16" t="n">
        <x:f>IF(AND(ISNUMBER(F1530),ISNUMBER(I1530)),F1530*I1530,"")</x:f>
        <x:v>2000</x:v>
      </x:c>
      <x:c r="L1530" s="11" t="str">
        <x:v>Купить</x:v>
      </x:c>
      <x:c r="M1530" s="11" t="str">
        <x:v>Фиксированная работа при покупке, без помесячного обслуживания.</x:v>
      </x:c>
      <x:c r="N1530" s="11" t="str">
        <x:v>Бюджетная оценка на 03.10.2026. Источник подтверждает характеристики, а не цену.</x:v>
      </x:c>
      <x:c r="O1530" s="11" t="str">
        <x:f>IF(C1530="Опционально","Вне итога",IF(AND(ISNUMBER(F1530),ISNUMBER(H1530),ISNUMBER(I1530),F1530&gt;0,H1530&gt;=0,I1530&gt;=H1530),"Цена учтена","Уточнить цену/количество"))</x:f>
        <x:v>Цена учтена</x:v>
      </x:c>
      <x:c r="P1530" s="10"/>
      <x:c r="Q1530" s="18" t="str">
        <x:v>Бюджетная оценка автора</x:v>
      </x:c>
      <x:c r="R1530" s="18" t="str"/>
    </x:row>
    <x:row r="1531" ht="44" customHeight="1">
      <x:c r="A1531" s="10" t="str">
        <x:v>B10.2</x:v>
      </x:c>
      <x:c r="B1531" s="10" t="str">
        <x:v>B10</x:v>
      </x:c>
      <x:c r="C1531" s="11" t="str">
        <x:v>Запуск</x:v>
      </x:c>
      <x:c r="D1531" s="11" t="str">
        <x:v>Загрузка и проверка модели</x:v>
      </x:c>
      <x:c r="E1531" s="11" t="str">
        <x:v>Загрузка на локальные SSD, проверка файлов, подбор контекста, нагрузочный тест</x:v>
      </x:c>
      <x:c r="F1531" s="14" t="n">
        <x:v>1</x:v>
      </x:c>
      <x:c r="G1531" s="3" t="str">
        <x:v>усл</x:v>
      </x:c>
      <x:c r="H1531" s="15" t="n">
        <x:v>400</x:v>
      </x:c>
      <x:c r="I1531" s="15" t="n">
        <x:v>1400</x:v>
      </x:c>
      <x:c r="J1531" s="16" t="n">
        <x:f>IF(AND(ISNUMBER(F1531),ISNUMBER(H1531)),F1531*H1531,"")</x:f>
        <x:v>400</x:v>
      </x:c>
      <x:c r="K1531" s="16" t="n">
        <x:f>IF(AND(ISNUMBER(F1531),ISNUMBER(I1531)),F1531*I1531,"")</x:f>
        <x:v>1400</x:v>
      </x:c>
      <x:c r="L1531" s="11" t="str">
        <x:v>Купить</x:v>
      </x:c>
      <x:c r="M1531" s="11" t="str">
        <x:v>Проверить память, время первого ответа, токены/с, качество и восстановление после перезагрузки.</x:v>
      </x:c>
      <x:c r="N1531" s="11" t="str">
        <x:v>Бюджетная оценка на 03.10.2026. Источник подтверждает характеристики, а не цену.</x:v>
      </x:c>
      <x:c r="O1531" s="11" t="str">
        <x:f>IF(C1531="Опционально","Вне итога",IF(AND(ISNUMBER(F1531),ISNUMBER(H1531),ISNUMBER(I1531),F1531&gt;0,H1531&gt;=0,I1531&gt;=H1531),"Цена учтена","Уточнить цену/количество"))</x:f>
        <x:v>Цена учтена</x:v>
      </x:c>
      <x:c r="P1531" s="10"/>
      <x:c r="Q1531" s="18" t="str">
        <x:v>Бюджетная оценка автора</x:v>
      </x:c>
      <x:c r="R1531" s="18" t="str"/>
    </x:row>
    <x:row r="1532" ht="44" customHeight="1">
      <x:c r="A1532" s="10" t="str">
        <x:v>B10.2</x:v>
      </x:c>
      <x:c r="B1532" s="10" t="str">
        <x:v>B10</x:v>
      </x:c>
      <x:c r="C1532" s="11" t="str">
        <x:v>Запуск</x:v>
      </x:c>
      <x:c r="D1532" s="11" t="str">
        <x:v>Резервное копирование и документация</x:v>
      </x:c>
      <x:c r="E1532" s="11" t="str">
        <x:v>Настроить копии, аварийное завершение и восстановление. Передать инструкцию</x:v>
      </x:c>
      <x:c r="F1532" s="14" t="n">
        <x:v>1</x:v>
      </x:c>
      <x:c r="G1532" s="3" t="str">
        <x:v>усл</x:v>
      </x:c>
      <x:c r="H1532" s="15" t="n">
        <x:v>300</x:v>
      </x:c>
      <x:c r="I1532" s="15" t="n">
        <x:v>1000</x:v>
      </x:c>
      <x:c r="J1532" s="16" t="n">
        <x:f>IF(AND(ISNUMBER(F1532),ISNUMBER(H1532)),F1532*H1532,"")</x:f>
        <x:v>300</x:v>
      </x:c>
      <x:c r="K1532" s="16" t="n">
        <x:f>IF(AND(ISNUMBER(F1532),ISNUMBER(I1532)),F1532*I1532,"")</x:f>
        <x:v>1000</x:v>
      </x:c>
      <x:c r="L1532" s="11" t="str">
        <x:v>Купить</x:v>
      </x:c>
      <x:c r="M1532" s="11" t="str"/>
      <x:c r="N1532" s="11" t="str">
        <x:v>Бюджетная оценка на 03.10.2026. Источник подтверждает характеристики, а не цену.</x:v>
      </x:c>
      <x:c r="O1532" s="11" t="str">
        <x:f>IF(C1532="Опционально","Вне итога",IF(AND(ISNUMBER(F1532),ISNUMBER(H1532),ISNUMBER(I1532),F1532&gt;0,H1532&gt;=0,I1532&gt;=H1532),"Цена учтена","Уточнить цену/количество"))</x:f>
        <x:v>Цена учтена</x:v>
      </x:c>
      <x:c r="P1532" s="10"/>
      <x:c r="Q1532" s="18" t="str">
        <x:v>Бюджетная оценка автора</x:v>
      </x:c>
      <x:c r="R1532" s="18" t="str"/>
    </x:row>
    <x:row r="1533" ht="44" customHeight="1">
      <x:c r="A1533" s="10" t="str">
        <x:v>B10.2</x:v>
      </x:c>
      <x:c r="B1533" s="10" t="str">
        <x:v>B10</x:v>
      </x:c>
      <x:c r="C1533" s="11" t="str">
        <x:v>Запуск</x:v>
      </x:c>
      <x:c r="D1533" s="11" t="str">
        <x:v>Резерв на адаптацию программы запуска</x:v>
      </x:c>
      <x:c r="E1533" s="11" t="str">
        <x:v>Прототип распределения модели, совместимость kernels/обмена</x:v>
      </x:c>
      <x:c r="F1533" s="14" t="n">
        <x:v>1</x:v>
      </x:c>
      <x:c r="G1533" s="3" t="str">
        <x:v>резерв</x:v>
      </x:c>
      <x:c r="H1533" s="15" t="n">
        <x:v>5000</x:v>
      </x:c>
      <x:c r="I1533" s="15" t="n">
        <x:v>25000</x:v>
      </x:c>
      <x:c r="J1533" s="16" t="n">
        <x:f>IF(AND(ISNUMBER(F1533),ISNUMBER(H1533)),F1533*H1533,"")</x:f>
        <x:v>5000</x:v>
      </x:c>
      <x:c r="K1533" s="16" t="n">
        <x:f>IF(AND(ISNUMBER(F1533),ISNUMBER(I1533)),F1533*I1533,"")</x:f>
        <x:v>25000</x:v>
      </x:c>
      <x:c r="L1533" s="11" t="str">
        <x:v>Резерв</x:v>
      </x:c>
      <x:c r="M1533" s="11" t="str">
        <x:v>Плановая сумма для эксперимента. Успешный запуск K3 не гарантирован. Срок и полный бюджет разработки после прототипа.</x:v>
      </x:c>
      <x:c r="N1533" s="11" t="str">
        <x:v>Бюджетная оценка на 03.10.2026. Источник подтверждает характеристики, а не цену.</x:v>
      </x:c>
      <x:c r="O1533" s="11" t="str">
        <x:f>IF(C1533="Опционально","Вне итога",IF(AND(ISNUMBER(F1533),ISNUMBER(H1533),ISNUMBER(I1533),F1533&gt;0,H1533&gt;=0,I1533&gt;=H1533),"Цена учтена","Уточнить цену/количество"))</x:f>
        <x:v>Цена учтена</x:v>
      </x:c>
      <x:c r="P1533" s="10"/>
      <x:c r="Q1533" s="18" t="str">
        <x:v>Бюджетная оценка автора</x:v>
      </x:c>
      <x:c r="R1533" s="18" t="str"/>
    </x:row>
    <x:row r="1534" ht="44" customHeight="1">
      <x:c r="A1534" s="10" t="str">
        <x:v>C1.1</x:v>
      </x:c>
      <x:c r="B1534" s="10" t="str">
        <x:v>C1</x:v>
      </x:c>
      <x:c r="C1534" s="11" t="str">
        <x:v>Оборудование</x:v>
      </x:c>
      <x:c r="D1534" s="11" t="str">
        <x:v>DGX Spark</x:v>
      </x:c>
      <x:c r="E1534" s="11" t="str">
        <x:v>NVIDIA GB10, 128GB unified memory, SSD 4TB</x:v>
      </x:c>
      <x:c r="F1534" s="14" t="n">
        <x:v>1</x:v>
      </x:c>
      <x:c r="G1534" s="3" t="str">
        <x:v>шт</x:v>
      </x:c>
      <x:c r="H1534" s="15" t="n">
        <x:v>4500</x:v>
      </x:c>
      <x:c r="I1534" s="15" t="n">
        <x:v>5500</x:v>
      </x:c>
      <x:c r="J1534" s="16" t="n">
        <x:f>IF(AND(ISNUMBER(F1534),ISNUMBER(H1534)),F1534*H1534,"")</x:f>
        <x:v>4500</x:v>
      </x:c>
      <x:c r="K1534" s="16" t="n">
        <x:f>IF(AND(ISNUMBER(F1534),ISNUMBER(I1534)),F1534*I1534,"")</x:f>
        <x:v>5500</x:v>
      </x:c>
      <x:c r="L1534" s="11" t="str">
        <x:v>Купить</x:v>
      </x:c>
      <x:c r="M1534" s="11" t="str"/>
      <x:c r="N1534" s="11" t="str">
        <x:v>Бюджетная оценка на 03.10.2026. Источник подтверждает характеристики, а не цену.</x:v>
      </x:c>
      <x:c r="O1534" s="11" t="str">
        <x:f>IF(C1534="Опционально","Вне итога",IF(AND(ISNUMBER(F1534),ISNUMBER(H1534),ISNUMBER(I1534),F1534&gt;0,H1534&gt;=0,I1534&gt;=H1534),"Цена учтена","Уточнить цену/количество"))</x:f>
        <x:v>Цена учтена</x:v>
      </x:c>
      <x:c r="P1534" s="10"/>
      <x:c r="Q1534" s="18" t="str">
        <x:v>NVIDIA: DGX Spark, комплект и сеть</x:v>
      </x:c>
      <x:c r="R1534" s="18" t="str">
        <x:v>https://docs.nvidia.com/dgx/dgx-spark/</x:v>
      </x:c>
    </x:row>
    <x:row r="1535" ht="34" customHeight="1">
      <x:c r="A1535" s="10" t="str">
        <x:v>C1.1</x:v>
      </x:c>
      <x:c r="B1535" s="10" t="str">
        <x:v>C1</x:v>
      </x:c>
      <x:c r="C1535" s="11" t="str">
        <x:v>Оборудование</x:v>
      </x:c>
      <x:c r="D1535" s="11" t="str">
        <x:v>CPU, GPU, RAM и SSD</x:v>
      </x:c>
      <x:c r="E1535" s="11" t="str">
        <x:v>Встроены в каждый Spark</x:v>
      </x:c>
      <x:c r="F1535" s="14" t="n">
        <x:v>1</x:v>
      </x:c>
      <x:c r="G1535" s="3" t="str">
        <x:v>к-т</x:v>
      </x:c>
      <x:c r="H1535" s="21" t="n">
        <x:v>0</x:v>
      </x:c>
      <x:c r="I1535" s="21" t="n">
        <x:v>0</x:v>
      </x:c>
      <x:c r="J1535" s="16" t="n">
        <x:f>IF(AND(ISNUMBER(F1535),ISNUMBER(H1535)),F1535*H1535,"")</x:f>
        <x:v>0</x:v>
      </x:c>
      <x:c r="K1535" s="16" t="n">
        <x:f>IF(AND(ISNUMBER(F1535),ISNUMBER(I1535)),F1535*I1535,"")</x:f>
        <x:v>0</x:v>
      </x:c>
      <x:c r="L1535" s="11" t="str">
        <x:v>В комплекте</x:v>
      </x:c>
      <x:c r="M1535" s="11" t="str"/>
      <x:c r="N1535" s="11" t="str">
        <x:v>Включено в цену основного комплекта. Доплата $0.</x:v>
      </x:c>
      <x:c r="O1535" s="11" t="str">
        <x:f>IF(C1535="Опционально","Вне итога",IF(AND(ISNUMBER(F1535),ISNUMBER(H1535),ISNUMBER(I1535),F1535&gt;0,H1535&gt;=0,I1535&gt;=H1535),"Цена учтена","Уточнить цену/количество"))</x:f>
        <x:v>Цена учтена</x:v>
      </x:c>
      <x:c r="P1535" s="10"/>
      <x:c r="Q1535" s="18" t="str">
        <x:v>NVIDIA: DGX Spark, комплект и сеть</x:v>
      </x:c>
      <x:c r="R1535" s="18" t="str">
        <x:v>https://docs.nvidia.com/dgx/dgx-spark/</x:v>
      </x:c>
    </x:row>
    <x:row r="1536" ht="44" customHeight="1">
      <x:c r="A1536" s="10" t="str">
        <x:v>C1.1</x:v>
      </x:c>
      <x:c r="B1536" s="10" t="str">
        <x:v>C1</x:v>
      </x:c>
      <x:c r="C1536" s="11" t="str">
        <x:v>Оборудование</x:v>
      </x:c>
      <x:c r="D1536" s="11" t="str">
        <x:v>Питание Spark</x:v>
      </x:c>
      <x:c r="E1536" s="11" t="str">
        <x:v>Внешний адаптер 240W и региональный сетевой шнур</x:v>
      </x:c>
      <x:c r="F1536" s="14" t="n">
        <x:v>1</x:v>
      </x:c>
      <x:c r="G1536" s="3" t="str">
        <x:v>к-т</x:v>
      </x:c>
      <x:c r="H1536" s="21" t="n">
        <x:v>0</x:v>
      </x:c>
      <x:c r="I1536" s="21" t="n">
        <x:v>0</x:v>
      </x:c>
      <x:c r="J1536" s="16" t="n">
        <x:f>IF(AND(ISNUMBER(F1536),ISNUMBER(H1536)),F1536*H1536,"")</x:f>
        <x:v>0</x:v>
      </x:c>
      <x:c r="K1536" s="16" t="n">
        <x:f>IF(AND(ISNUMBER(F1536),ISNUMBER(I1536)),F1536*I1536,"")</x:f>
        <x:v>0</x:v>
      </x:c>
      <x:c r="L1536" s="11" t="str">
        <x:v>В комплекте</x:v>
      </x:c>
      <x:c r="M1536" s="11" t="str"/>
      <x:c r="N1536" s="11" t="str">
        <x:v>Включено в цену основного комплекта. Доплата $0.</x:v>
      </x:c>
      <x:c r="O1536" s="11" t="str">
        <x:f>IF(C1536="Опционально","Вне итога",IF(AND(ISNUMBER(F1536),ISNUMBER(H1536),ISNUMBER(I1536),F1536&gt;0,H1536&gt;=0,I1536&gt;=H1536),"Цена учтена","Уточнить цену/количество"))</x:f>
        <x:v>Цена учтена</x:v>
      </x:c>
      <x:c r="P1536" s="10"/>
      <x:c r="Q1536" s="18" t="str">
        <x:v>NVIDIA: DGX Spark, комплект и сеть</x:v>
      </x:c>
      <x:c r="R1536" s="18" t="str">
        <x:v>https://docs.nvidia.com/dgx/dgx-spark/</x:v>
      </x:c>
    </x:row>
    <x:row r="1537" ht="44" customHeight="1">
      <x:c r="A1537" s="10" t="str">
        <x:v>C1.1</x:v>
      </x:c>
      <x:c r="B1537" s="10" t="str">
        <x:v>C1</x:v>
      </x:c>
      <x:c r="C1537" s="11" t="str">
        <x:v>Оборудование</x:v>
      </x:c>
      <x:c r="D1537" s="11" t="str">
        <x:v>Коммутатор обычной сети</x:v>
      </x:c>
      <x:c r="E1537" s="11" t="str">
        <x:v>8×RJ45 1/2.5/5/10GbE, управляемый. При &gt;6 узлах: 24 порта</x:v>
      </x:c>
      <x:c r="F1537" s="14" t="n">
        <x:v>1</x:v>
      </x:c>
      <x:c r="G1537" s="3" t="str">
        <x:v>шт</x:v>
      </x:c>
      <x:c r="H1537" s="15" t="n">
        <x:v>650</x:v>
      </x:c>
      <x:c r="I1537" s="15" t="n">
        <x:v>1600</x:v>
      </x:c>
      <x:c r="J1537" s="16" t="n">
        <x:f>IF(AND(ISNUMBER(F1537),ISNUMBER(H1537)),F1537*H1537,"")</x:f>
        <x:v>650</x:v>
      </x:c>
      <x:c r="K1537" s="16" t="n">
        <x:f>IF(AND(ISNUMBER(F1537),ISNUMBER(I1537)),F1537*I1537,"")</x:f>
        <x:v>1600</x:v>
      </x:c>
      <x:c r="L1537" s="11" t="str">
        <x:v>Купить</x:v>
      </x:c>
      <x:c r="M1537" s="11" t="str">
        <x:v>Управление, загрузка файлов, резервные копии. Использовать Ethernet ОС, а не BMC.</x:v>
      </x:c>
      <x:c r="N1537" s="11" t="str">
        <x:v>Бюджетная оценка на 03.10.2026. Источник подтверждает характеристики, а не цену.</x:v>
      </x:c>
      <x:c r="O1537" s="11" t="str">
        <x:f>IF(C1537="Опционально","Вне итога",IF(AND(ISNUMBER(F1537),ISNUMBER(H1537),ISNUMBER(I1537),F1537&gt;0,H1537&gt;=0,I1537&gt;=H1537),"Цена учтена","Уточнить цену/количество"))</x:f>
        <x:v>Цена учтена</x:v>
      </x:c>
      <x:c r="P1537" s="10"/>
      <x:c r="Q1537" s="18" t="str">
        <x:v>Бюджетная оценка автора</x:v>
      </x:c>
      <x:c r="R1537" s="18" t="str"/>
    </x:row>
    <x:row r="1538" ht="44" customHeight="1">
      <x:c r="A1538" s="10" t="str">
        <x:v>C1.1</x:v>
      </x:c>
      <x:c r="B1538" s="10" t="str">
        <x:v>C1</x:v>
      </x:c>
      <x:c r="C1538" s="11" t="str">
        <x:v>Оборудование</x:v>
      </x:c>
      <x:c r="D1538" s="11" t="str">
        <x:v>Сетевой шлюз</x:v>
      </x:c>
      <x:c r="E1538" s="11" t="str">
        <x:v>Проводной маршрутизатор с межсетевым экраном, ≥1GbE</x:v>
      </x:c>
      <x:c r="F1538" s="14" t="n">
        <x:v>1</x:v>
      </x:c>
      <x:c r="G1538" s="3" t="str">
        <x:v>шт</x:v>
      </x:c>
      <x:c r="H1538" s="15" t="n">
        <x:v>150</x:v>
      </x:c>
      <x:c r="I1538" s="15" t="n">
        <x:v>500</x:v>
      </x:c>
      <x:c r="J1538" s="16" t="n">
        <x:f>IF(AND(ISNUMBER(F1538),ISNUMBER(H1538)),F1538*H1538,"")</x:f>
        <x:v>150</x:v>
      </x:c>
      <x:c r="K1538" s="16" t="n">
        <x:f>IF(AND(ISNUMBER(F1538),ISNUMBER(I1538)),F1538*I1538,"")</x:f>
        <x:v>500</x:v>
      </x:c>
      <x:c r="L1538" s="11" t="str">
        <x:v>Купить</x:v>
      </x:c>
      <x:c r="M1538" s="11" t="str">
        <x:v>Подключение к локальной сети. Плата за связь не включена.</x:v>
      </x:c>
      <x:c r="N1538" s="11" t="str">
        <x:v>Бюджетная оценка на 03.10.2026. Источник подтверждает характеристики, а не цену.</x:v>
      </x:c>
      <x:c r="O1538" s="11" t="str">
        <x:f>IF(C1538="Опционально","Вне итога",IF(AND(ISNUMBER(F1538),ISNUMBER(H1538),ISNUMBER(I1538),F1538&gt;0,H1538&gt;=0,I1538&gt;=H1538),"Цена учтена","Уточнить цену/количество"))</x:f>
        <x:v>Цена учтена</x:v>
      </x:c>
      <x:c r="P1538" s="10"/>
      <x:c r="Q1538" s="18" t="str">
        <x:v>Бюджетная оценка автора</x:v>
      </x:c>
      <x:c r="R1538" s="18" t="str"/>
    </x:row>
    <x:row r="1539" ht="44" customHeight="1">
      <x:c r="A1539" s="10" t="str">
        <x:v>C1.1</x:v>
      </x:c>
      <x:c r="B1539" s="10" t="str">
        <x:v>C1</x:v>
      </x:c>
      <x:c r="C1539" s="11" t="str">
        <x:v>Оборудование</x:v>
      </x:c>
      <x:c r="D1539" s="11" t="str">
        <x:v>Резервное хранилище</x:v>
      </x:c>
      <x:c r="E1539" s="11" t="str">
        <x:v>NAS 4 отсека, 10GbE, RAM ≥16GB, диски отдельно</x:v>
      </x:c>
      <x:c r="F1539" s="14" t="n">
        <x:v>1</x:v>
      </x:c>
      <x:c r="G1539" s="3" t="str">
        <x:v>шт</x:v>
      </x:c>
      <x:c r="H1539" s="15" t="n">
        <x:v>1100</x:v>
      </x:c>
      <x:c r="I1539" s="15" t="n">
        <x:v>2600</x:v>
      </x:c>
      <x:c r="J1539" s="16" t="n">
        <x:f>IF(AND(ISNUMBER(F1539),ISNUMBER(H1539)),F1539*H1539,"")</x:f>
        <x:v>1100</x:v>
      </x:c>
      <x:c r="K1539" s="16" t="n">
        <x:f>IF(AND(ISNUMBER(F1539),ISNUMBER(I1539)),F1539*I1539,"")</x:f>
        <x:v>2600</x:v>
      </x:c>
      <x:c r="L1539" s="11" t="str">
        <x:v>Купить</x:v>
      </x:c>
      <x:c r="M1539" s="11" t="str">
        <x:v>Копии настроек, данных и контрольных точек. Основной сервер не считается резервной копией.</x:v>
      </x:c>
      <x:c r="N1539" s="11" t="str">
        <x:v>Бюджетная оценка на 03.10.2026. Источник подтверждает характеристики, а не цену.</x:v>
      </x:c>
      <x:c r="O1539" s="11" t="str">
        <x:f>IF(C1539="Опционально","Вне итога",IF(AND(ISNUMBER(F1539),ISNUMBER(H1539),ISNUMBER(I1539),F1539&gt;0,H1539&gt;=0,I1539&gt;=H1539),"Цена учтена","Уточнить цену/количество"))</x:f>
        <x:v>Цена учтена</x:v>
      </x:c>
      <x:c r="P1539" s="10"/>
      <x:c r="Q1539" s="18" t="str">
        <x:v>Бюджетная оценка автора</x:v>
      </x:c>
      <x:c r="R1539" s="18" t="str"/>
    </x:row>
    <x:row r="1540" ht="44" customHeight="1">
      <x:c r="A1540" s="10" t="str">
        <x:v>C1.1</x:v>
      </x:c>
      <x:c r="B1540" s="10" t="str">
        <x:v>C1</x:v>
      </x:c>
      <x:c r="C1540" s="11" t="str">
        <x:v>Оборудование</x:v>
      </x:c>
      <x:c r="D1540" s="11" t="str">
        <x:v>Диски резервного хранилища</x:v>
      </x:c>
      <x:c r="E1540" s="11" t="str">
        <x:v>4×12TB NAS/enterprise HDD. RAID6: около 24TB до форматирования</x:v>
      </x:c>
      <x:c r="F1540" s="14" t="n">
        <x:v>4</x:v>
      </x:c>
      <x:c r="G1540" s="3" t="str">
        <x:v>шт</x:v>
      </x:c>
      <x:c r="H1540" s="15" t="n">
        <x:v>250</x:v>
      </x:c>
      <x:c r="I1540" s="15" t="n">
        <x:v>430</x:v>
      </x:c>
      <x:c r="J1540" s="16" t="n">
        <x:f>IF(AND(ISNUMBER(F1540),ISNUMBER(H1540)),F1540*H1540,"")</x:f>
        <x:v>1000</x:v>
      </x:c>
      <x:c r="K1540" s="16" t="n">
        <x:f>IF(AND(ISNUMBER(F1540),ISNUMBER(I1540)),F1540*I1540,"")</x:f>
        <x:v>1720</x:v>
      </x:c>
      <x:c r="L1540" s="11" t="str">
        <x:v>Купить</x:v>
      </x:c>
      <x:c r="M1540" s="11" t="str">
        <x:v>Цена каждого диска. Один дополнительный запасной диск указан отдельно.</x:v>
      </x:c>
      <x:c r="N1540" s="11" t="str">
        <x:v>Бюджетная оценка на 03.10.2026. Источник подтверждает характеристики, а не цену.</x:v>
      </x:c>
      <x:c r="O1540" s="11" t="str">
        <x:f>IF(C1540="Опционально","Вне итога",IF(AND(ISNUMBER(F1540),ISNUMBER(H1540),ISNUMBER(I1540),F1540&gt;0,H1540&gt;=0,I1540&gt;=H1540),"Цена учтена","Уточнить цену/количество"))</x:f>
        <x:v>Цена учтена</x:v>
      </x:c>
      <x:c r="P1540" s="10"/>
      <x:c r="Q1540" s="18" t="str">
        <x:v>Бюджетная оценка автора</x:v>
      </x:c>
      <x:c r="R1540" s="18" t="str"/>
    </x:row>
    <x:row r="1541" ht="44" customHeight="1">
      <x:c r="A1541" s="10" t="str">
        <x:v>C1.1</x:v>
      </x:c>
      <x:c r="B1541" s="10" t="str">
        <x:v>C1</x:v>
      </x:c>
      <x:c r="C1541" s="11" t="str">
        <x:v>Оборудование</x:v>
      </x:c>
      <x:c r="D1541" s="11" t="str">
        <x:v>Запасной диск NAS</x:v>
      </x:c>
      <x:c r="E1541" s="11" t="str">
        <x:v>12TB той же совместимой серии</x:v>
      </x:c>
      <x:c r="F1541" s="14" t="n">
        <x:v>1</x:v>
      </x:c>
      <x:c r="G1541" s="3" t="str">
        <x:v>шт</x:v>
      </x:c>
      <x:c r="H1541" s="15" t="n">
        <x:v>250</x:v>
      </x:c>
      <x:c r="I1541" s="15" t="n">
        <x:v>430</x:v>
      </x:c>
      <x:c r="J1541" s="16" t="n">
        <x:f>IF(AND(ISNUMBER(F1541),ISNUMBER(H1541)),F1541*H1541,"")</x:f>
        <x:v>250</x:v>
      </x:c>
      <x:c r="K1541" s="16" t="n">
        <x:f>IF(AND(ISNUMBER(F1541),ISNUMBER(I1541)),F1541*I1541,"")</x:f>
        <x:v>430</x:v>
      </x:c>
      <x:c r="L1541" s="11" t="str">
        <x:v>Купить</x:v>
      </x:c>
      <x:c r="M1541" s="11" t="str">
        <x:v>Быстрая замена отказавшего диска.</x:v>
      </x:c>
      <x:c r="N1541" s="11" t="str">
        <x:v>Бюджетная оценка на 03.10.2026. Источник подтверждает характеристики, а не цену.</x:v>
      </x:c>
      <x:c r="O1541" s="11" t="str">
        <x:f>IF(C1541="Опционально","Вне итога",IF(AND(ISNUMBER(F1541),ISNUMBER(H1541),ISNUMBER(I1541),F1541&gt;0,H1541&gt;=0,I1541&gt;=H1541),"Цена учтена","Уточнить цену/количество"))</x:f>
        <x:v>Цена учтена</x:v>
      </x:c>
      <x:c r="P1541" s="10"/>
      <x:c r="Q1541" s="18" t="str">
        <x:v>Бюджетная оценка автора</x:v>
      </x:c>
      <x:c r="R1541" s="18" t="str"/>
    </x:row>
    <x:row r="1542" ht="44" customHeight="1">
      <x:c r="A1542" s="10" t="str">
        <x:v>C1.1</x:v>
      </x:c>
      <x:c r="B1542" s="10" t="str">
        <x:v>C1</x:v>
      </x:c>
      <x:c r="C1542" s="11" t="str">
        <x:v>Оборудование</x:v>
      </x:c>
      <x:c r="D1542" s="11" t="str">
        <x:v>Рабочее место администратора</x:v>
      </x:c>
      <x:c r="E1542" s="11" t="str">
        <x:v>Мини-ПК 16GB RAM, SSD 512GB, Ethernet</x:v>
      </x:c>
      <x:c r="F1542" s="14" t="n">
        <x:v>1</x:v>
      </x:c>
      <x:c r="G1542" s="3" t="str">
        <x:v>шт</x:v>
      </x:c>
      <x:c r="H1542" s="15" t="n">
        <x:v>400</x:v>
      </x:c>
      <x:c r="I1542" s="15" t="n">
        <x:v>800</x:v>
      </x:c>
      <x:c r="J1542" s="16" t="n">
        <x:f>IF(AND(ISNUMBER(F1542),ISNUMBER(H1542)),F1542*H1542,"")</x:f>
        <x:v>400</x:v>
      </x:c>
      <x:c r="K1542" s="16" t="n">
        <x:f>IF(AND(ISNUMBER(F1542),ISNUMBER(I1542)),F1542*I1542,"")</x:f>
        <x:v>800</x:v>
      </x:c>
      <x:c r="L1542" s="11" t="str">
        <x:v>Купить</x:v>
      </x:c>
      <x:c r="M1542" s="11" t="str">
        <x:v>Настройка и управление системой. Для Mac можно использовать один узел вместо отдельного ПК.</x:v>
      </x:c>
      <x:c r="N1542" s="11" t="str">
        <x:v>Бюджетная оценка на 03.10.2026. Источник подтверждает характеристики, а не цену.</x:v>
      </x:c>
      <x:c r="O1542" s="11" t="str">
        <x:f>IF(C1542="Опционально","Вне итога",IF(AND(ISNUMBER(F1542),ISNUMBER(H1542),ISNUMBER(I1542),F1542&gt;0,H1542&gt;=0,I1542&gt;=H1542),"Цена учтена","Уточнить цену/количество"))</x:f>
        <x:v>Цена учтена</x:v>
      </x:c>
      <x:c r="P1542" s="10"/>
      <x:c r="Q1542" s="18" t="str">
        <x:v>Бюджетная оценка автора</x:v>
      </x:c>
      <x:c r="R1542" s="18" t="str"/>
    </x:row>
    <x:row r="1543" ht="44" customHeight="1">
      <x:c r="A1543" s="10" t="str">
        <x:v>C1.1</x:v>
      </x:c>
      <x:c r="B1543" s="10" t="str">
        <x:v>C1</x:v>
      </x:c>
      <x:c r="C1543" s="11" t="str">
        <x:v>Оборудование</x:v>
      </x:c>
      <x:c r="D1543" s="11" t="str">
        <x:v>Монитор</x:v>
      </x:c>
      <x:c r="E1543" s="11" t="str">
        <x:v>27 дюймов, HDMI/DisplayPort</x:v>
      </x:c>
      <x:c r="F1543" s="14" t="n">
        <x:v>1</x:v>
      </x:c>
      <x:c r="G1543" s="3" t="str">
        <x:v>шт</x:v>
      </x:c>
      <x:c r="H1543" s="15" t="n">
        <x:v>160</x:v>
      </x:c>
      <x:c r="I1543" s="15" t="n">
        <x:v>320</x:v>
      </x:c>
      <x:c r="J1543" s="16" t="n">
        <x:f>IF(AND(ISNUMBER(F1543),ISNUMBER(H1543)),F1543*H1543,"")</x:f>
        <x:v>160</x:v>
      </x:c>
      <x:c r="K1543" s="16" t="n">
        <x:f>IF(AND(ISNUMBER(F1543),ISNUMBER(I1543)),F1543*I1543,"")</x:f>
        <x:v>320</x:v>
      </x:c>
      <x:c r="L1543" s="11" t="str">
        <x:v>Купить</x:v>
      </x:c>
      <x:c r="M1543" s="11" t="str"/>
      <x:c r="N1543" s="11" t="str">
        <x:v>Бюджетная оценка на 03.10.2026. Источник подтверждает характеристики, а не цену.</x:v>
      </x:c>
      <x:c r="O1543" s="11" t="str">
        <x:f>IF(C1543="Опционально","Вне итога",IF(AND(ISNUMBER(F1543),ISNUMBER(H1543),ISNUMBER(I1543),F1543&gt;0,H1543&gt;=0,I1543&gt;=H1543),"Цена учтена","Уточнить цену/количество"))</x:f>
        <x:v>Цена учтена</x:v>
      </x:c>
      <x:c r="P1543" s="10"/>
      <x:c r="Q1543" s="18" t="str">
        <x:v>Бюджетная оценка автора</x:v>
      </x:c>
      <x:c r="R1543" s="18" t="str"/>
    </x:row>
    <x:row r="1544" ht="44" customHeight="1">
      <x:c r="A1544" s="10" t="str">
        <x:v>C1.1</x:v>
      </x:c>
      <x:c r="B1544" s="10" t="str">
        <x:v>C1</x:v>
      </x:c>
      <x:c r="C1544" s="11" t="str">
        <x:v>Оборудование</x:v>
      </x:c>
      <x:c r="D1544" s="11" t="str">
        <x:v>Клавиатура и мышь</x:v>
      </x:c>
      <x:c r="E1544" s="11" t="str">
        <x:v>Проводные USB</x:v>
      </x:c>
      <x:c r="F1544" s="14" t="n">
        <x:v>1</x:v>
      </x:c>
      <x:c r="G1544" s="3" t="str">
        <x:v>к-т</x:v>
      </x:c>
      <x:c r="H1544" s="15" t="n">
        <x:v>30</x:v>
      </x:c>
      <x:c r="I1544" s="15" t="n">
        <x:v>70</x:v>
      </x:c>
      <x:c r="J1544" s="16" t="n">
        <x:f>IF(AND(ISNUMBER(F1544),ISNUMBER(H1544)),F1544*H1544,"")</x:f>
        <x:v>30</x:v>
      </x:c>
      <x:c r="K1544" s="16" t="n">
        <x:f>IF(AND(ISNUMBER(F1544),ISNUMBER(I1544)),F1544*I1544,"")</x:f>
        <x:v>70</x:v>
      </x:c>
      <x:c r="L1544" s="11" t="str">
        <x:v>Купить</x:v>
      </x:c>
      <x:c r="M1544" s="11" t="str"/>
      <x:c r="N1544" s="11" t="str">
        <x:v>Бюджетная оценка на 03.10.2026. Источник подтверждает характеристики, а не цену.</x:v>
      </x:c>
      <x:c r="O1544" s="11" t="str">
        <x:f>IF(C1544="Опционально","Вне итога",IF(AND(ISNUMBER(F1544),ISNUMBER(H1544),ISNUMBER(I1544),F1544&gt;0,H1544&gt;=0,I1544&gt;=H1544),"Цена учтена","Уточнить цену/количество"))</x:f>
        <x:v>Цена учтена</x:v>
      </x:c>
      <x:c r="P1544" s="10"/>
      <x:c r="Q1544" s="18" t="str">
        <x:v>Бюджетная оценка автора</x:v>
      </x:c>
      <x:c r="R1544" s="18" t="str"/>
    </x:row>
    <x:row r="1545" ht="44" customHeight="1">
      <x:c r="A1545" s="10" t="str">
        <x:v>C1.1</x:v>
      </x:c>
      <x:c r="B1545" s="10" t="str">
        <x:v>C1</x:v>
      </x:c>
      <x:c r="C1545" s="11" t="str">
        <x:v>Оборудование</x:v>
      </x:c>
      <x:c r="D1545" s="11" t="str">
        <x:v>Кабель монитора</x:v>
      </x:c>
      <x:c r="E1545" s="11" t="str">
        <x:v>HDMI/DisplayPort 2 м, по разъёму компьютера</x:v>
      </x:c>
      <x:c r="F1545" s="14" t="n">
        <x:v>1</x:v>
      </x:c>
      <x:c r="G1545" s="3" t="str">
        <x:v>шт</x:v>
      </x:c>
      <x:c r="H1545" s="15" t="n">
        <x:v>10</x:v>
      </x:c>
      <x:c r="I1545" s="15" t="n">
        <x:v>30</x:v>
      </x:c>
      <x:c r="J1545" s="16" t="n">
        <x:f>IF(AND(ISNUMBER(F1545),ISNUMBER(H1545)),F1545*H1545,"")</x:f>
        <x:v>10</x:v>
      </x:c>
      <x:c r="K1545" s="16" t="n">
        <x:f>IF(AND(ISNUMBER(F1545),ISNUMBER(I1545)),F1545*I1545,"")</x:f>
        <x:v>30</x:v>
      </x:c>
      <x:c r="L1545" s="11" t="str">
        <x:v>Купить</x:v>
      </x:c>
      <x:c r="M1545" s="11" t="str"/>
      <x:c r="N1545" s="11" t="str">
        <x:v>Бюджетная оценка на 03.10.2026. Источник подтверждает характеристики, а не цену.</x:v>
      </x:c>
      <x:c r="O1545" s="11" t="str">
        <x:f>IF(C1545="Опционально","Вне итога",IF(AND(ISNUMBER(F1545),ISNUMBER(H1545),ISNUMBER(I1545),F1545&gt;0,H1545&gt;=0,I1545&gt;=H1545),"Цена учтена","Уточнить цену/количество"))</x:f>
        <x:v>Цена учтена</x:v>
      </x:c>
      <x:c r="P1545" s="10"/>
      <x:c r="Q1545" s="18" t="str">
        <x:v>Бюджетная оценка автора</x:v>
      </x:c>
      <x:c r="R1545" s="18" t="str"/>
    </x:row>
    <x:row r="1546" ht="44" customHeight="1">
      <x:c r="A1546" s="10" t="str">
        <x:v>C1.1</x:v>
      </x:c>
      <x:c r="B1546" s="10" t="str">
        <x:v>C1</x:v>
      </x:c>
      <x:c r="C1546" s="11" t="str">
        <x:v>Оборудование</x:v>
      </x:c>
      <x:c r="D1546" s="11" t="str">
        <x:v>Патч-корды обычной сети</x:v>
      </x:c>
      <x:c r="E1546" s="11" t="str">
        <x:v>Cat6A, 2 м, RJ45, заводские</x:v>
      </x:c>
      <x:c r="F1546" s="14" t="n">
        <x:v>8</x:v>
      </x:c>
      <x:c r="G1546" s="3" t="str">
        <x:v>шт</x:v>
      </x:c>
      <x:c r="H1546" s="15" t="n">
        <x:v>8</x:v>
      </x:c>
      <x:c r="I1546" s="15" t="n">
        <x:v>20</x:v>
      </x:c>
      <x:c r="J1546" s="16" t="n">
        <x:f>IF(AND(ISNUMBER(F1546),ISNUMBER(H1546)),F1546*H1546,"")</x:f>
        <x:v>64</x:v>
      </x:c>
      <x:c r="K1546" s="16" t="n">
        <x:f>IF(AND(ISNUMBER(F1546),ISNUMBER(I1546)),F1546*I1546,"")</x:f>
        <x:v>160</x:v>
      </x:c>
      <x:c r="L1546" s="11" t="str">
        <x:v>Купить</x:v>
      </x:c>
      <x:c r="M1546" s="11" t="str">
        <x:v>6 рабочих соединений и 2 запасных. Длина 2 м является исходным допущением.</x:v>
      </x:c>
      <x:c r="N1546" s="11" t="str">
        <x:v>Бюджетная оценка на 03.10.2026. Источник подтверждает характеристики, а не цену.</x:v>
      </x:c>
      <x:c r="O1546" s="11" t="str">
        <x:f>IF(C1546="Опционально","Вне итога",IF(AND(ISNUMBER(F1546),ISNUMBER(H1546),ISNUMBER(I1546),F1546&gt;0,H1546&gt;=0,I1546&gt;=H1546),"Цена учтена","Уточнить цену/количество"))</x:f>
        <x:v>Цена учтена</x:v>
      </x:c>
      <x:c r="P1546" s="10"/>
      <x:c r="Q1546" s="18" t="str">
        <x:v>Бюджетная оценка автора</x:v>
      </x:c>
      <x:c r="R1546" s="18" t="str"/>
    </x:row>
    <x:row r="1547" ht="44" customHeight="1">
      <x:c r="A1547" s="10" t="str">
        <x:v>C1.1</x:v>
      </x:c>
      <x:c r="B1547" s="10" t="str">
        <x:v>C1</x:v>
      </x:c>
      <x:c r="C1547" s="11" t="str">
        <x:v>Оборудование</x:v>
      </x:c>
      <x:c r="D1547" s="11" t="str">
        <x:v>USB-накопители для восстановления</x:v>
      </x:c>
      <x:c r="E1547" s="11" t="str">
        <x:v>64GB USB 3.x</x:v>
      </x:c>
      <x:c r="F1547" s="14" t="n">
        <x:v>2</x:v>
      </x:c>
      <x:c r="G1547" s="3" t="str">
        <x:v>шт</x:v>
      </x:c>
      <x:c r="H1547" s="15" t="n">
        <x:v>12</x:v>
      </x:c>
      <x:c r="I1547" s="15" t="n">
        <x:v>25</x:v>
      </x:c>
      <x:c r="J1547" s="16" t="n">
        <x:f>IF(AND(ISNUMBER(F1547),ISNUMBER(H1547)),F1547*H1547,"")</x:f>
        <x:v>24</x:v>
      </x:c>
      <x:c r="K1547" s="16" t="n">
        <x:f>IF(AND(ISNUMBER(F1547),ISNUMBER(I1547)),F1547*I1547,"")</x:f>
        <x:v>50</x:v>
      </x:c>
      <x:c r="L1547" s="11" t="str">
        <x:v>Купить</x:v>
      </x:c>
      <x:c r="M1547" s="11" t="str">
        <x:v>Установочный носитель и аварийное восстановление. Не место хранения единственной копии данных.</x:v>
      </x:c>
      <x:c r="N1547" s="11" t="str">
        <x:v>Бюджетная оценка на 03.10.2026. Источник подтверждает характеристики, а не цену.</x:v>
      </x:c>
      <x:c r="O1547" s="11" t="str">
        <x:f>IF(C1547="Опционально","Вне итога",IF(AND(ISNUMBER(F1547),ISNUMBER(H1547),ISNUMBER(I1547),F1547&gt;0,H1547&gt;=0,I1547&gt;=H1547),"Цена учтена","Уточнить цену/количество"))</x:f>
        <x:v>Цена учтена</x:v>
      </x:c>
      <x:c r="P1547" s="10"/>
      <x:c r="Q1547" s="18" t="str">
        <x:v>Бюджетная оценка автора</x:v>
      </x:c>
      <x:c r="R1547" s="18" t="str"/>
    </x:row>
    <x:row r="1548" ht="44" customHeight="1">
      <x:c r="A1548" s="10" t="str">
        <x:v>C1.1</x:v>
      </x:c>
      <x:c r="B1548" s="10" t="str">
        <x:v>C1</x:v>
      </x:c>
      <x:c r="C1548" s="11" t="str">
        <x:v>Помещение</x:v>
      </x:c>
      <x:c r="D1548" s="11" t="str">
        <x:v>Обследование и проект</x:v>
      </x:c>
      <x:c r="E1548" s="11" t="str">
        <x:v>Электрик, специалист по охлаждению, проверка несущей способности пола</x:v>
      </x:c>
      <x:c r="F1548" s="14" t="n">
        <x:v>1</x:v>
      </x:c>
      <x:c r="G1548" s="3" t="str">
        <x:v>усл</x:v>
      </x:c>
      <x:c r="H1548" s="15" t="n">
        <x:v>500</x:v>
      </x:c>
      <x:c r="I1548" s="15" t="n">
        <x:v>1500</x:v>
      </x:c>
      <x:c r="J1548" s="16" t="n">
        <x:f>IF(AND(ISNUMBER(F1548),ISNUMBER(H1548)),F1548*H1548,"")</x:f>
        <x:v>500</x:v>
      </x:c>
      <x:c r="K1548" s="16" t="n">
        <x:f>IF(AND(ISNUMBER(F1548),ISNUMBER(I1548)),F1548*I1548,"")</x:f>
        <x:v>1500</x:v>
      </x:c>
      <x:c r="L1548" s="11" t="str">
        <x:v>Купить</x:v>
      </x:c>
      <x:c r="M1548" s="11" t="str">
        <x:v>Уточнить вводную мощность, трассы, дверные проёмы, этаж, шум и наружный блок. До закупки кабеля и защиты.</x:v>
      </x:c>
      <x:c r="N1548" s="11" t="str">
        <x:v>Бюджетная оценка на 03.10.2026. Источник подтверждает характеристики, а не цену.</x:v>
      </x:c>
      <x:c r="O1548" s="11" t="str">
        <x:f>IF(C1548="Опционально","Вне итога",IF(AND(ISNUMBER(F1548),ISNUMBER(H1548),ISNUMBER(I1548),F1548&gt;0,H1548&gt;=0,I1548&gt;=H1548),"Цена учтена","Уточнить цену/количество"))</x:f>
        <x:v>Цена учтена</x:v>
      </x:c>
      <x:c r="P1548" s="10"/>
      <x:c r="Q1548" s="18" t="str">
        <x:v>Бюджетная оценка автора</x:v>
      </x:c>
      <x:c r="R1548" s="18" t="str"/>
    </x:row>
    <x:row r="1549" ht="44" customHeight="1">
      <x:c r="A1549" s="10" t="str">
        <x:v>C1.1</x:v>
      </x:c>
      <x:c r="B1549" s="10" t="str">
        <x:v>C1</x:v>
      </x:c>
      <x:c r="C1549" s="11" t="str">
        <x:v>Помещение</x:v>
      </x:c>
      <x:c r="D1549" s="11" t="str">
        <x:v>Подготовка поверхностей</x:v>
      </x:c>
      <x:c r="E1549" s="11" t="str">
        <x:v>Обеспыливание, герметизация щелей, ремонт покрытия существующей комнаты</x:v>
      </x:c>
      <x:c r="F1549" s="14" t="n">
        <x:v>12</x:v>
      </x:c>
      <x:c r="G1549" s="3" t="str">
        <x:v>м²</x:v>
      </x:c>
      <x:c r="H1549" s="15" t="n">
        <x:v>30</x:v>
      </x:c>
      <x:c r="I1549" s="15" t="n">
        <x:v>80</x:v>
      </x:c>
      <x:c r="J1549" s="16" t="n">
        <x:f>IF(AND(ISNUMBER(F1549),ISNUMBER(H1549)),F1549*H1549,"")</x:f>
        <x:v>360</x:v>
      </x:c>
      <x:c r="K1549" s="16" t="n">
        <x:f>IF(AND(ISNUMBER(F1549),ISNUMBER(I1549)),F1549*I1549,"")</x:f>
        <x:v>960</x:v>
      </x:c>
      <x:c r="L1549" s="11" t="str">
        <x:v>Купить</x:v>
      </x:c>
      <x:c r="M1549" s="11" t="str">
        <x:v>Исходно помещение с готовыми стенами и крышей. Строительство здания не рассчитано.</x:v>
      </x:c>
      <x:c r="N1549" s="11" t="str">
        <x:v>Бюджетная оценка на 03.10.2026. Источник подтверждает характеристики, а не цену.</x:v>
      </x:c>
      <x:c r="O1549" s="11" t="str">
        <x:f>IF(C1549="Опционально","Вне итога",IF(AND(ISNUMBER(F1549),ISNUMBER(H1549),ISNUMBER(I1549),F1549&gt;0,H1549&gt;=0,I1549&gt;=H1549),"Цена учтена","Уточнить цену/количество"))</x:f>
        <x:v>Цена учтена</x:v>
      </x:c>
      <x:c r="P1549" s="10"/>
      <x:c r="Q1549" s="18" t="str">
        <x:v>Бюджетная оценка автора</x:v>
      </x:c>
      <x:c r="R1549" s="18" t="str"/>
    </x:row>
    <x:row r="1550" ht="44" customHeight="1">
      <x:c r="A1550" s="10" t="str">
        <x:v>C1.1</x:v>
      </x:c>
      <x:c r="B1550" s="10" t="str">
        <x:v>C1</x:v>
      </x:c>
      <x:c r="C1550" s="11" t="str">
        <x:v>Помещение</x:v>
      </x:c>
      <x:c r="D1550" s="11" t="str">
        <x:v>Усиление пола и перемещение тяжёлого оборудования</x:v>
      </x:c>
      <x:c r="E1550" s="11" t="str">
        <x:v>Работы по результатам обследования, бюджетный резерв</x:v>
      </x:c>
      <x:c r="F1550" s="14" t="n">
        <x:v>1</x:v>
      </x:c>
      <x:c r="G1550" s="3" t="str">
        <x:v>резерв</x:v>
      </x:c>
      <x:c r="H1550" s="15" t="n">
        <x:v>0</x:v>
      </x:c>
      <x:c r="I1550" s="15" t="n">
        <x:v>2000</x:v>
      </x:c>
      <x:c r="J1550" s="16" t="n">
        <x:f>IF(AND(ISNUMBER(F1550),ISNUMBER(H1550)),F1550*H1550,"")</x:f>
        <x:v>0</x:v>
      </x:c>
      <x:c r="K1550" s="16" t="n">
        <x:f>IF(AND(ISNUMBER(F1550),ISNUMBER(I1550)),F1550*I1550,"")</x:f>
        <x:v>2000</x:v>
      </x:c>
      <x:c r="L1550" s="11" t="str">
        <x:v>Резерв</x:v>
      </x:c>
      <x:c r="M1550" s="11" t="str">
        <x:v>Может не понадобиться. Для тяжёлых стоек нагрузку подтверждает инженер, цену даёт подрядчик.</x:v>
      </x:c>
      <x:c r="N1550" s="11" t="str">
        <x:v>Бюджетная оценка на 03.10.2026. Источник подтверждает характеристики, а не цену.</x:v>
      </x:c>
      <x:c r="O1550" s="11" t="str">
        <x:f>IF(C1550="Опционально","Вне итога",IF(AND(ISNUMBER(F1550),ISNUMBER(H1550),ISNUMBER(I1550),F1550&gt;0,H1550&gt;=0,I1550&gt;=H1550),"Цена учтена","Уточнить цену/количество"))</x:f>
        <x:v>Цена учтена</x:v>
      </x:c>
      <x:c r="P1550" s="10"/>
      <x:c r="Q1550" s="18" t="str">
        <x:v>Бюджетная оценка автора</x:v>
      </x:c>
      <x:c r="R1550" s="18" t="str"/>
    </x:row>
    <x:row r="1551" ht="44" customHeight="1">
      <x:c r="A1551" s="10" t="str">
        <x:v>C1.1</x:v>
      </x:c>
      <x:c r="B1551" s="10" t="str">
        <x:v>C1</x:v>
      </x:c>
      <x:c r="C1551" s="11" t="str">
        <x:v>Помещение</x:v>
      </x:c>
      <x:c r="D1551" s="11" t="str">
        <x:v>Размещение компьютеров</x:v>
      </x:c>
      <x:c r="E1551" s="11" t="str">
        <x:v>Стол/стойка с открытым доступом воздуха, нагрузка по массе устройств</x:v>
      </x:c>
      <x:c r="F1551" s="14" t="n">
        <x:v>1</x:v>
      </x:c>
      <x:c r="G1551" s="3" t="str">
        <x:v>к-т</x:v>
      </x:c>
      <x:c r="H1551" s="15" t="n">
        <x:v>250</x:v>
      </x:c>
      <x:c r="I1551" s="15" t="n">
        <x:v>800</x:v>
      </x:c>
      <x:c r="J1551" s="16" t="n">
        <x:f>IF(AND(ISNUMBER(F1551),ISNUMBER(H1551)),F1551*H1551,"")</x:f>
        <x:v>250</x:v>
      </x:c>
      <x:c r="K1551" s="16" t="n">
        <x:f>IF(AND(ISNUMBER(F1551),ISNUMBER(I1551)),F1551*I1551,"")</x:f>
        <x:v>800</x:v>
      </x:c>
      <x:c r="L1551" s="11" t="str">
        <x:v>Купить</x:v>
      </x:c>
      <x:c r="M1551" s="11" t="str">
        <x:v>Не закрывать Mac/Spark в шкаф без принудительной вентиляции.</x:v>
      </x:c>
      <x:c r="N1551" s="11" t="str">
        <x:v>Бюджетная оценка на 03.10.2026. Источник подтверждает характеристики, а не цену.</x:v>
      </x:c>
      <x:c r="O1551" s="11" t="str">
        <x:f>IF(C1551="Опционально","Вне итога",IF(AND(ISNUMBER(F1551),ISNUMBER(H1551),ISNUMBER(I1551),F1551&gt;0,H1551&gt;=0,I1551&gt;=H1551),"Цена учтена","Уточнить цену/количество"))</x:f>
        <x:v>Цена учтена</x:v>
      </x:c>
      <x:c r="P1551" s="10"/>
      <x:c r="Q1551" s="18" t="str">
        <x:v>Бюджетная оценка автора</x:v>
      </x:c>
      <x:c r="R1551" s="18" t="str"/>
    </x:row>
    <x:row r="1552" ht="61" customHeight="1">
      <x:c r="A1552" s="10" t="str">
        <x:v>C1.1</x:v>
      </x:c>
      <x:c r="B1552" s="10" t="str">
        <x:v>C1</x:v>
      </x:c>
      <x:c r="C1552" s="11" t="str">
        <x:v>Помещение</x:v>
      </x:c>
      <x:c r="D1552" s="11" t="str">
        <x:v>Источник бесперебойного питания</x:v>
      </x:c>
      <x:c r="E1552" s="11" t="str">
        <x:v>Онлайн ИБП 3kVA. Активная мощность ≥0.875kW</x:v>
      </x:c>
      <x:c r="F1552" s="14" t="n">
        <x:v>1</x:v>
      </x:c>
      <x:c r="G1552" s="3" t="str">
        <x:v>шт</x:v>
      </x:c>
      <x:c r="H1552" s="15" t="n">
        <x:v>1400</x:v>
      </x:c>
      <x:c r="I1552" s="15" t="n">
        <x:v>2800</x:v>
      </x:c>
      <x:c r="J1552" s="16" t="n">
        <x:f>IF(AND(ISNUMBER(F1552),ISNUMBER(H1552)),F1552*H1552,"")</x:f>
        <x:v>1400</x:v>
      </x:c>
      <x:c r="K1552" s="16" t="n">
        <x:f>IF(AND(ISNUMBER(F1552),ISNUMBER(I1552)),F1552*I1552,"")</x:f>
        <x:v>2800</x:v>
      </x:c>
      <x:c r="L1552" s="11" t="str">
        <x:v>Купить</x:v>
      </x:c>
      <x:c r="M1552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1552" s="11" t="str">
        <x:v>Бюджетная оценка на 03.10.2026. Источник подтверждает характеристики, а не цену.</x:v>
      </x:c>
      <x:c r="O1552" s="11" t="str">
        <x:f>IF(C1552="Опционально","Вне итога",IF(AND(ISNUMBER(F1552),ISNUMBER(H1552),ISNUMBER(I1552),F1552&gt;0,H1552&gt;=0,I1552&gt;=H1552),"Цена учтена","Уточнить цену/количество"))</x:f>
        <x:v>Цена учтена</x:v>
      </x:c>
      <x:c r="P1552" s="10"/>
      <x:c r="Q1552" s="18" t="str">
        <x:v>Бюджетная оценка автора</x:v>
      </x:c>
      <x:c r="R1552" s="18" t="str"/>
    </x:row>
    <x:row r="1553" ht="61" customHeight="1">
      <x:c r="A1553" s="10" t="str">
        <x:v>C1.1</x:v>
      </x:c>
      <x:c r="B1553" s="10" t="str">
        <x:v>C1</x:v>
      </x:c>
      <x:c r="C1553" s="11" t="str">
        <x:v>Помещение</x:v>
      </x:c>
      <x:c r="D1553" s="11" t="str">
        <x:v>Батареи и шкаф батарей</x:v>
      </x:c>
      <x:c r="E1553" s="11" t="str">
        <x:v>Внешний комплект, 5–10 минут при нагрузке 0.7kW</x:v>
      </x:c>
      <x:c r="F1553" s="14" t="n">
        <x:v>1</x:v>
      </x:c>
      <x:c r="G1553" s="3" t="str">
        <x:v>к-т</x:v>
      </x:c>
      <x:c r="H1553" s="15" t="n">
        <x:v>400</x:v>
      </x:c>
      <x:c r="I1553" s="15" t="n">
        <x:v>1000</x:v>
      </x:c>
      <x:c r="J1553" s="16" t="n">
        <x:f>IF(AND(ISNUMBER(F1553),ISNUMBER(H1553)),F1553*H1553,"")</x:f>
        <x:v>400</x:v>
      </x:c>
      <x:c r="K1553" s="16" t="n">
        <x:f>IF(AND(ISNUMBER(F1553),ISNUMBER(I1553)),F1553*I1553,"")</x:f>
        <x:v>1000</x:v>
      </x:c>
      <x:c r="L1553" s="11" t="str">
        <x:v>Купить</x:v>
      </x:c>
      <x:c r="M1553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1553" s="11" t="str">
        <x:v>Бюджетная оценка на 03.10.2026. Источник подтверждает характеристики, а не цену.</x:v>
      </x:c>
      <x:c r="O1553" s="11" t="str">
        <x:f>IF(C1553="Опционально","Вне итога",IF(AND(ISNUMBER(F1553),ISNUMBER(H1553),ISNUMBER(I1553),F1553&gt;0,H1553&gt;=0,I1553&gt;=H1553),"Цена учтена","Уточнить цену/количество"))</x:f>
        <x:v>Цена учтена</x:v>
      </x:c>
      <x:c r="P1553" s="10"/>
      <x:c r="Q1553" s="18" t="str">
        <x:v>Бюджетная оценка автора</x:v>
      </x:c>
      <x:c r="R1553" s="18" t="str"/>
    </x:row>
    <x:row r="1554" ht="44" customHeight="1">
      <x:c r="A1554" s="10" t="str">
        <x:v>C1.1</x:v>
      </x:c>
      <x:c r="B1554" s="10" t="str">
        <x:v>C1</x:v>
      </x:c>
      <x:c r="C1554" s="11" t="str">
        <x:v>Помещение</x:v>
      </x:c>
      <x:c r="D1554" s="11" t="str">
        <x:v>Сервисный обход ИБП</x:v>
      </x:c>
      <x:c r="E1554" s="11" t="str">
        <x:v>Внешний maintenance bypass и кабели подключения</x:v>
      </x:c>
      <x:c r="F1554" s="14" t="n">
        <x:v>1</x:v>
      </x:c>
      <x:c r="G1554" s="3" t="str">
        <x:v>к-т</x:v>
      </x:c>
      <x:c r="H1554" s="15" t="n">
        <x:v>200</x:v>
      </x:c>
      <x:c r="I1554" s="15" t="n">
        <x:v>600</x:v>
      </x:c>
      <x:c r="J1554" s="16" t="n">
        <x:f>IF(AND(ISNUMBER(F1554),ISNUMBER(H1554)),F1554*H1554,"")</x:f>
        <x:v>200</x:v>
      </x:c>
      <x:c r="K1554" s="16" t="n">
        <x:f>IF(AND(ISNUMBER(F1554),ISNUMBER(I1554)),F1554*I1554,"")</x:f>
        <x:v>600</x:v>
      </x:c>
      <x:c r="L1554" s="11" t="str">
        <x:v>Купить</x:v>
      </x:c>
      <x:c r="M1554" s="11" t="str">
        <x:v>Позволяет обслуживать ИБП. Тип подключения согласует электрик.</x:v>
      </x:c>
      <x:c r="N1554" s="11" t="str">
        <x:v>Бюджетная оценка на 03.10.2026. Источник подтверждает характеристики, а не цену.</x:v>
      </x:c>
      <x:c r="O1554" s="11" t="str">
        <x:f>IF(C1554="Опционально","Вне итога",IF(AND(ISNUMBER(F1554),ISNUMBER(H1554),ISNUMBER(I1554),F1554&gt;0,H1554&gt;=0,I1554&gt;=H1554),"Цена учтена","Уточнить цену/количество"))</x:f>
        <x:v>Цена учтена</x:v>
      </x:c>
      <x:c r="P1554" s="10"/>
      <x:c r="Q1554" s="18" t="str">
        <x:v>Бюджетная оценка автора</x:v>
      </x:c>
      <x:c r="R1554" s="18" t="str"/>
    </x:row>
    <x:row r="1555" ht="44" customHeight="1">
      <x:c r="A1555" s="10" t="str">
        <x:v>C1.1</x:v>
      </x:c>
      <x:c r="B1555" s="10" t="str">
        <x:v>C1</x:v>
      </x:c>
      <x:c r="C1555" s="11" t="str">
        <x:v>Помещение</x:v>
      </x:c>
      <x:c r="D1555" s="11" t="str">
        <x:v>Розетки для IT-оборудования</x:v>
      </x:c>
      <x:c r="E1555" s="11" t="str">
        <x:v>Промышленные блоки/розетки с защитой по проекту</x:v>
      </x:c>
      <x:c r="F1555" s="14" t="n">
        <x:v>2</x:v>
      </x:c>
      <x:c r="G1555" s="3" t="str">
        <x:v>к-т</x:v>
      </x:c>
      <x:c r="H1555" s="15" t="n">
        <x:v>35</x:v>
      </x:c>
      <x:c r="I1555" s="15" t="n">
        <x:v>100</x:v>
      </x:c>
      <x:c r="J1555" s="16" t="n">
        <x:f>IF(AND(ISNUMBER(F1555),ISNUMBER(H1555)),F1555*H1555,"")</x:f>
        <x:v>70</x:v>
      </x:c>
      <x:c r="K1555" s="16" t="n">
        <x:f>IF(AND(ISNUMBER(F1555),ISNUMBER(I1555)),F1555*I1555,"")</x:f>
        <x:v>200</x:v>
      </x:c>
      <x:c r="L1555" s="11" t="str">
        <x:v>Купить</x:v>
      </x:c>
      <x:c r="M1555" s="11" t="str">
        <x:v>Обычный бытовой удлинитель не заменяет линию требуемой мощности.</x:v>
      </x:c>
      <x:c r="N1555" s="11" t="str">
        <x:v>Бюджетная оценка на 03.10.2026. Источник подтверждает характеристики, а не цену.</x:v>
      </x:c>
      <x:c r="O1555" s="11" t="str">
        <x:f>IF(C1555="Опционально","Вне итога",IF(AND(ISNUMBER(F1555),ISNUMBER(H1555),ISNUMBER(I1555),F1555&gt;0,H1555&gt;=0,I1555&gt;=H1555),"Цена учтена","Уточнить цену/количество"))</x:f>
        <x:v>Цена учтена</x:v>
      </x:c>
      <x:c r="P1555" s="10"/>
      <x:c r="Q1555" s="18" t="str">
        <x:v>Бюджетная оценка автора</x:v>
      </x:c>
      <x:c r="R1555" s="18" t="str"/>
    </x:row>
    <x:row r="1556" ht="44" customHeight="1">
      <x:c r="A1556" s="10" t="str">
        <x:v>C1.1</x:v>
      </x:c>
      <x:c r="B1556" s="10" t="str">
        <x:v>C1</x:v>
      </x:c>
      <x:c r="C1556" s="11" t="str">
        <x:v>Помещение</x:v>
      </x:c>
      <x:c r="D1556" s="11" t="str">
        <x:v>Электрощит помещения</x:v>
      </x:c>
      <x:c r="E1556" s="11" t="str">
        <x:v>Вводной выключатель, отдельные линии IT и охлаждения, УЗИП, учёт, защитные устройства</x:v>
      </x:c>
      <x:c r="F1556" s="14" t="n">
        <x:v>1</x:v>
      </x:c>
      <x:c r="G1556" s="3" t="str">
        <x:v>к-т</x:v>
      </x:c>
      <x:c r="H1556" s="15" t="n">
        <x:v>500</x:v>
      </x:c>
      <x:c r="I1556" s="15" t="n">
        <x:v>1500</x:v>
      </x:c>
      <x:c r="J1556" s="16" t="n">
        <x:f>IF(AND(ISNUMBER(F1556),ISNUMBER(H1556)),F1556*H1556,"")</x:f>
        <x:v>500</x:v>
      </x:c>
      <x:c r="K1556" s="16" t="n">
        <x:f>IF(AND(ISNUMBER(F1556),ISNUMBER(I1556)),F1556*I1556,"")</x:f>
        <x:v>1500</x:v>
      </x:c>
      <x:c r="L1556" s="11" t="str">
        <x:v>Купить</x:v>
      </x:c>
      <x:c r="M1556" s="11" t="str">
        <x:v>Номиналы, селективность, УЗО и сечения определяются проектом. В цену включена комплектация щита.</x:v>
      </x:c>
      <x:c r="N1556" s="11" t="str">
        <x:v>Бюджетная оценка на 03.10.2026. Источник подтверждает характеристики, а не цену.</x:v>
      </x:c>
      <x:c r="O1556" s="11" t="str">
        <x:f>IF(C1556="Опционально","Вне итога",IF(AND(ISNUMBER(F1556),ISNUMBER(H1556),ISNUMBER(I1556),F1556&gt;0,H1556&gt;=0,I1556&gt;=H1556),"Цена учтена","Уточнить цену/количество"))</x:f>
        <x:v>Цена учтена</x:v>
      </x:c>
      <x:c r="P1556" s="10"/>
      <x:c r="Q1556" s="18" t="str">
        <x:v>Бюджетная оценка автора</x:v>
      </x:c>
      <x:c r="R1556" s="18" t="str"/>
    </x:row>
    <x:row r="1557" ht="44" customHeight="1">
      <x:c r="A1557" s="10" t="str">
        <x:v>C1.1</x:v>
      </x:c>
      <x:c r="B1557" s="10" t="str">
        <x:v>C1</x:v>
      </x:c>
      <x:c r="C1557" s="11" t="str">
        <x:v>Помещение</x:v>
      </x:c>
      <x:c r="D1557" s="11" t="str">
        <x:v>Силовой кабель и прокладка до комнаты</x:v>
      </x:c>
      <x:c r="E1557" s="11" t="str">
        <x:v>Кабель, лоток, вводы и крепления. Сечение по расчёту</x:v>
      </x:c>
      <x:c r="F1557" s="14" t="n">
        <x:v>30</x:v>
      </x:c>
      <x:c r="G1557" s="3" t="str">
        <x:v>м</x:v>
      </x:c>
      <x:c r="H1557" s="15" t="n">
        <x:v>15</x:v>
      </x:c>
      <x:c r="I1557" s="15" t="n">
        <x:v>35</x:v>
      </x:c>
      <x:c r="J1557" s="16" t="n">
        <x:f>IF(AND(ISNUMBER(F1557),ISNUMBER(H1557)),F1557*H1557,"")</x:f>
        <x:v>450</x:v>
      </x:c>
      <x:c r="K1557" s="16" t="n">
        <x:f>IF(AND(ISNUMBER(F1557),ISNUMBER(I1557)),F1557*I1557,"")</x:f>
        <x:v>1050</x:v>
      </x:c>
      <x:c r="L1557" s="11" t="str">
        <x:v>Купить</x:v>
      </x:c>
      <x:c r="M1557" s="11" t="str">
        <x:v>Исходная трасса 30 м. Меняется после обмера. Не является готовым выбором сечения кабеля.</x:v>
      </x:c>
      <x:c r="N1557" s="11" t="str">
        <x:v>Бюджетная оценка на 03.10.2026. Источник подтверждает характеристики, а не цену.</x:v>
      </x:c>
      <x:c r="O1557" s="11" t="str">
        <x:f>IF(C1557="Опционально","Вне итога",IF(AND(ISNUMBER(F1557),ISNUMBER(H1557),ISNUMBER(I1557),F1557&gt;0,H1557&gt;=0,I1557&gt;=H1557),"Цена учтена","Уточнить цену/количество"))</x:f>
        <x:v>Цена учтена</x:v>
      </x:c>
      <x:c r="P1557" s="10"/>
      <x:c r="Q1557" s="18" t="str">
        <x:v>Бюджетная оценка автора</x:v>
      </x:c>
      <x:c r="R1557" s="18" t="str"/>
    </x:row>
    <x:row r="1558" ht="44" customHeight="1">
      <x:c r="A1558" s="10" t="str">
        <x:v>C1.1</x:v>
      </x:c>
      <x:c r="B1558" s="10" t="str">
        <x:v>C1</x:v>
      </x:c>
      <x:c r="C1558" s="11" t="str">
        <x:v>Помещение</x:v>
      </x:c>
      <x:c r="D1558" s="11" t="str">
        <x:v>Внутренние силовые линии</x:v>
      </x:c>
      <x:c r="E1558" s="11" t="str">
        <x:v>Кабели от щита до ИБП/PDU и оборудования охлаждения</x:v>
      </x:c>
      <x:c r="F1558" s="14" t="n">
        <x:v>15</x:v>
      </x:c>
      <x:c r="G1558" s="3" t="str">
        <x:v>м</x:v>
      </x:c>
      <x:c r="H1558" s="15" t="n">
        <x:v>12</x:v>
      </x:c>
      <x:c r="I1558" s="15" t="n">
        <x:v>30</x:v>
      </x:c>
      <x:c r="J1558" s="16" t="n">
        <x:f>IF(AND(ISNUMBER(F1558),ISNUMBER(H1558)),F1558*H1558,"")</x:f>
        <x:v>180</x:v>
      </x:c>
      <x:c r="K1558" s="16" t="n">
        <x:f>IF(AND(ISNUMBER(F1558),ISNUMBER(I1558)),F1558*I1558,"")</x:f>
        <x:v>450</x:v>
      </x:c>
      <x:c r="L1558" s="11" t="str">
        <x:v>Купить</x:v>
      </x:c>
      <x:c r="M1558" s="11" t="str">
        <x:v>Исходные длины. Наконечники, разъёмы и крепёж учтены в строке расходников.</x:v>
      </x:c>
      <x:c r="N1558" s="11" t="str">
        <x:v>Бюджетная оценка на 03.10.2026. Источник подтверждает характеристики, а не цену.</x:v>
      </x:c>
      <x:c r="O1558" s="11" t="str">
        <x:f>IF(C1558="Опционально","Вне итога",IF(AND(ISNUMBER(F1558),ISNUMBER(H1558),ISNUMBER(I1558),F1558&gt;0,H1558&gt;=0,I1558&gt;=H1558),"Цена учтена","Уточнить цену/количество"))</x:f>
        <x:v>Цена учтена</x:v>
      </x:c>
      <x:c r="P1558" s="10"/>
      <x:c r="Q1558" s="18" t="str">
        <x:v>Бюджетная оценка автора</x:v>
      </x:c>
      <x:c r="R1558" s="18" t="str"/>
    </x:row>
    <x:row r="1559" ht="61" customHeight="1">
      <x:c r="A1559" s="10" t="str">
        <x:v>C1.1</x:v>
      </x:c>
      <x:c r="B1559" s="10" t="str">
        <x:v>C1</x:v>
      </x:c>
      <x:c r="C1559" s="11" t="str">
        <x:v>Помещение</x:v>
      </x:c>
      <x:c r="D1559" s="11" t="str">
        <x:v>Резерв на увеличение доступной мощности</x:v>
      </x:c>
      <x:c r="E1559" s="11" t="str">
        <x:v>Техническое присоединение/изменение ввода, если существующей мощности не хватает</x:v>
      </x:c>
      <x:c r="F1559" s="14" t="n">
        <x:v>1</x:v>
      </x:c>
      <x:c r="G1559" s="3" t="str">
        <x:v>резерв</x:v>
      </x:c>
      <x:c r="H1559" s="15" t="n">
        <x:v>0</x:v>
      </x:c>
      <x:c r="I1559" s="15" t="n">
        <x:v>5000</x:v>
      </x:c>
      <x:c r="J1559" s="16" t="n">
        <x:f>IF(AND(ISNUMBER(F1559),ISNUMBER(H1559)),F1559*H1559,"")</x:f>
        <x:v>0</x:v>
      </x:c>
      <x:c r="K1559" s="16" t="n">
        <x:f>IF(AND(ISNUMBER(F1559),ISNUMBER(I1559)),F1559*I1559,"")</x:f>
        <x:v>5000</x:v>
      </x:c>
      <x:c r="L1559" s="11" t="str">
        <x:v>Резерв</x:v>
      </x:c>
      <x:c r="M1559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1559" s="11" t="str">
        <x:v>Бюджетная оценка на 03.10.2026. Источник подтверждает характеристики, а не цену.</x:v>
      </x:c>
      <x:c r="O1559" s="11" t="str">
        <x:f>IF(C1559="Опционально","Вне итога",IF(AND(ISNUMBER(F1559),ISNUMBER(H1559),ISNUMBER(I1559),F1559&gt;0,H1559&gt;=0,I1559&gt;=H1559),"Цена учтена","Уточнить цену/количество"))</x:f>
        <x:v>Цена учтена</x:v>
      </x:c>
      <x:c r="P1559" s="10"/>
      <x:c r="Q1559" s="18" t="str">
        <x:v>Бюджетная оценка автора</x:v>
      </x:c>
      <x:c r="R1559" s="18" t="str"/>
    </x:row>
    <x:row r="1560" ht="61" customHeight="1">
      <x:c r="A1560" s="10" t="str">
        <x:v>C1.1</x:v>
      </x:c>
      <x:c r="B1560" s="10" t="str">
        <x:v>C1</x:v>
      </x:c>
      <x:c r="C1560" s="11" t="str">
        <x:v>Помещение</x:v>
      </x:c>
      <x:c r="D1560" s="11" t="str">
        <x:v>Постоянное охлаждение комнаты</x:v>
      </x:c>
      <x:c r="E1560" s="11" t="str">
        <x:v>1 установка(и), суммарно ≥1kW холода. Работа 24/7</x:v>
      </x:c>
      <x:c r="F1560" s="14" t="n">
        <x:v>1</x:v>
      </x:c>
      <x:c r="G1560" s="3" t="str">
        <x:v>шт</x:v>
      </x:c>
      <x:c r="H1560" s="15" t="n">
        <x:v>350</x:v>
      </x:c>
      <x:c r="I1560" s="15" t="n">
        <x:v>850</x:v>
      </x:c>
      <x:c r="J1560" s="16" t="n">
        <x:f>IF(AND(ISNUMBER(F1560),ISNUMBER(H1560)),F1560*H1560,"")</x:f>
        <x:v>350</x:v>
      </x:c>
      <x:c r="K1560" s="16" t="n">
        <x:f>IF(AND(ISNUMBER(F1560),ISNUMBER(I1560)),F1560*I1560,"")</x:f>
        <x:v>850</x:v>
      </x:c>
      <x:c r="L1560" s="11" t="str">
        <x:v>Купить</x:v>
      </x:c>
      <x:c r="M1560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1560" s="11" t="str">
        <x:v>Бюджетная оценка на 03.10.2026. Источник подтверждает характеристики, а не цену.</x:v>
      </x:c>
      <x:c r="O1560" s="11" t="str">
        <x:f>IF(C1560="Опционально","Вне итога",IF(AND(ISNUMBER(F1560),ISNUMBER(H1560),ISNUMBER(I1560),F1560&gt;0,H1560&gt;=0,I1560&gt;=H1560),"Цена учтена","Уточнить цену/количество"))</x:f>
        <x:v>Цена учтена</x:v>
      </x:c>
      <x:c r="P1560" s="10"/>
      <x:c r="Q1560" s="18" t="str">
        <x:v>Бюджетная оценка автора</x:v>
      </x:c>
      <x:c r="R1560" s="18" t="str"/>
    </x:row>
    <x:row r="1561" ht="44" customHeight="1">
      <x:c r="A1561" s="10" t="str">
        <x:v>C1.1</x:v>
      </x:c>
      <x:c r="B1561" s="10" t="str">
        <x:v>C1</x:v>
      </x:c>
      <x:c r="C1561" s="11" t="str">
        <x:v>Помещение</x:v>
      </x:c>
      <x:c r="D1561" s="11" t="str">
        <x:v>Трассы охлаждения и дренаж</x:v>
      </x:c>
      <x:c r="E1561" s="11" t="str">
        <x:v>Подача/обратка или фреон, теплоизоляция, отвод конденсата, кронштейны</x:v>
      </x:c>
      <x:c r="F1561" s="14" t="n">
        <x:v>20</x:v>
      </x:c>
      <x:c r="G1561" s="3" t="str">
        <x:v>м</x:v>
      </x:c>
      <x:c r="H1561" s="15" t="n">
        <x:v>25</x:v>
      </x:c>
      <x:c r="I1561" s="15" t="n">
        <x:v>65</x:v>
      </x:c>
      <x:c r="J1561" s="16" t="n">
        <x:f>IF(AND(ISNUMBER(F1561),ISNUMBER(H1561)),F1561*H1561,"")</x:f>
        <x:v>500</x:v>
      </x:c>
      <x:c r="K1561" s="16" t="n">
        <x:f>IF(AND(ISNUMBER(F1561),ISNUMBER(I1561)),F1561*I1561,"")</x:f>
        <x:v>1300</x:v>
      </x:c>
      <x:c r="L1561" s="11" t="str">
        <x:v>Купить</x:v>
      </x:c>
      <x:c r="M1561" s="11" t="str">
        <x:v>20 м на установку как исходная длина. Проверить допустимую длину и перепад высот.</x:v>
      </x:c>
      <x:c r="N1561" s="11" t="str">
        <x:v>Бюджетная оценка на 03.10.2026. Источник подтверждает характеристики, а не цену.</x:v>
      </x:c>
      <x:c r="O1561" s="11" t="str">
        <x:f>IF(C1561="Опционально","Вне итога",IF(AND(ISNUMBER(F1561),ISNUMBER(H1561),ISNUMBER(I1561),F1561&gt;0,H1561&gt;=0,I1561&gt;=H1561),"Цена учтена","Уточнить цену/количество"))</x:f>
        <x:v>Цена учтена</x:v>
      </x:c>
      <x:c r="P1561" s="10"/>
      <x:c r="Q1561" s="18" t="str">
        <x:v>Бюджетная оценка автора</x:v>
      </x:c>
      <x:c r="R1561" s="18" t="str"/>
    </x:row>
    <x:row r="1562" ht="44" customHeight="1">
      <x:c r="A1562" s="10" t="str">
        <x:v>C1.1</x:v>
      </x:c>
      <x:c r="B1562" s="10" t="str">
        <x:v>C1</x:v>
      </x:c>
      <x:c r="C1562" s="11" t="str">
        <x:v>Помещение</x:v>
      </x:c>
      <x:c r="D1562" s="11" t="str">
        <x:v>Монтаж и настройка охлаждения</x:v>
      </x:c>
      <x:c r="E1562" s="11" t="str">
        <x:v>Установка наружных блоков, вакуумирование/заправка, настройка 24/7</x:v>
      </x:c>
      <x:c r="F1562" s="14" t="n">
        <x:v>1</x:v>
      </x:c>
      <x:c r="G1562" s="3" t="str">
        <x:v>усл</x:v>
      </x:c>
      <x:c r="H1562" s="15" t="n">
        <x:v>600</x:v>
      </x:c>
      <x:c r="I1562" s="15" t="n">
        <x:v>1800</x:v>
      </x:c>
      <x:c r="J1562" s="16" t="n">
        <x:f>IF(AND(ISNUMBER(F1562),ISNUMBER(H1562)),F1562*H1562,"")</x:f>
        <x:v>600</x:v>
      </x:c>
      <x:c r="K1562" s="16" t="n">
        <x:f>IF(AND(ISNUMBER(F1562),ISNUMBER(I1562)),F1562*I1562,"")</x:f>
        <x:v>1800</x:v>
      </x:c>
      <x:c r="L1562" s="11" t="str">
        <x:v>Купить</x:v>
      </x:c>
      <x:c r="M1562" s="11" t="str"/>
      <x:c r="N1562" s="11" t="str">
        <x:v>Бюджетная оценка на 03.10.2026. Источник подтверждает характеристики, а не цену.</x:v>
      </x:c>
      <x:c r="O1562" s="11" t="str">
        <x:f>IF(C1562="Опционально","Вне итога",IF(AND(ISNUMBER(F1562),ISNUMBER(H1562),ISNUMBER(I1562),F1562&gt;0,H1562&gt;=0,I1562&gt;=H1562),"Цена учтена","Уточнить цену/количество"))</x:f>
        <x:v>Цена учтена</x:v>
      </x:c>
      <x:c r="P1562" s="10"/>
      <x:c r="Q1562" s="18" t="str">
        <x:v>Бюджетная оценка автора</x:v>
      </x:c>
      <x:c r="R1562" s="18" t="str"/>
    </x:row>
    <x:row r="1563" ht="44" customHeight="1">
      <x:c r="A1563" s="10" t="str">
        <x:v>C1.1</x:v>
      </x:c>
      <x:c r="B1563" s="10" t="str">
        <x:v>C1</x:v>
      </x:c>
      <x:c r="C1563" s="11" t="str">
        <x:v>Помещение</x:v>
      </x:c>
      <x:c r="D1563" s="11" t="str">
        <x:v>Вентиляция и уплотнение вводов</x:v>
      </x:c>
      <x:c r="E1563" s="11" t="str">
        <x:v>Регулируемая вентиляция, решётки/фильтры, герметизация проходок</x:v>
      </x:c>
      <x:c r="F1563" s="14" t="n">
        <x:v>1</x:v>
      </x:c>
      <x:c r="G1563" s="3" t="str">
        <x:v>к-т</x:v>
      </x:c>
      <x:c r="H1563" s="15" t="n">
        <x:v>250</x:v>
      </x:c>
      <x:c r="I1563" s="15" t="n">
        <x:v>800</x:v>
      </x:c>
      <x:c r="J1563" s="16" t="n">
        <x:f>IF(AND(ISNUMBER(F1563),ISNUMBER(H1563)),F1563*H1563,"")</x:f>
        <x:v>250</x:v>
      </x:c>
      <x:c r="K1563" s="16" t="n">
        <x:f>IF(AND(ISNUMBER(F1563),ISNUMBER(I1563)),F1563*I1563,"")</x:f>
        <x:v>800</x:v>
      </x:c>
      <x:c r="L1563" s="11" t="str">
        <x:v>Купить</x:v>
      </x:c>
      <x:c r="M1563" s="11" t="str">
        <x:v>Кондиционер не обеспечивает приток воздуха сам по себе. Решение согласуется с расчётом охлаждения.</x:v>
      </x:c>
      <x:c r="N1563" s="11" t="str">
        <x:v>Бюджетная оценка на 03.10.2026. Источник подтверждает характеристики, а не цену.</x:v>
      </x:c>
      <x:c r="O1563" s="11" t="str">
        <x:f>IF(C1563="Опционально","Вне итога",IF(AND(ISNUMBER(F1563),ISNUMBER(H1563),ISNUMBER(I1563),F1563&gt;0,H1563&gt;=0,I1563&gt;=H1563),"Цена учтена","Уточнить цену/количество"))</x:f>
        <x:v>Цена учтена</x:v>
      </x:c>
      <x:c r="P1563" s="10"/>
      <x:c r="Q1563" s="18" t="str">
        <x:v>Бюджетная оценка автора</x:v>
      </x:c>
      <x:c r="R1563" s="18" t="str"/>
    </x:row>
    <x:row r="1564" ht="44" customHeight="1">
      <x:c r="A1564" s="10" t="str">
        <x:v>C1.1</x:v>
      </x:c>
      <x:c r="B1564" s="10" t="str">
        <x:v>C1</x:v>
      </x:c>
      <x:c r="C1564" s="11" t="str">
        <x:v>Помещение</x:v>
      </x:c>
      <x:c r="D1564" s="11" t="str">
        <x:v>Пожарная сигнализация</x:v>
      </x:c>
      <x:c r="E1564" s="11" t="str">
        <x:v>Датчик дыма, подключение к существующей системе или автономный комплект</x:v>
      </x:c>
      <x:c r="F1564" s="14" t="n">
        <x:v>1</x:v>
      </x:c>
      <x:c r="G1564" s="3" t="str">
        <x:v>к-т</x:v>
      </x:c>
      <x:c r="H1564" s="15" t="n">
        <x:v>150</x:v>
      </x:c>
      <x:c r="I1564" s="15" t="n">
        <x:v>700</x:v>
      </x:c>
      <x:c r="J1564" s="16" t="n">
        <x:f>IF(AND(ISNUMBER(F1564),ISNUMBER(H1564)),F1564*H1564,"")</x:f>
        <x:v>150</x:v>
      </x:c>
      <x:c r="K1564" s="16" t="n">
        <x:f>IF(AND(ISNUMBER(F1564),ISNUMBER(I1564)),F1564*I1564,"")</x:f>
        <x:v>700</x:v>
      </x:c>
      <x:c r="L1564" s="11" t="str">
        <x:v>Купить</x:v>
      </x:c>
      <x:c r="M1564" s="11" t="str"/>
      <x:c r="N1564" s="11" t="str">
        <x:v>Бюджетная оценка на 03.10.2026. Источник подтверждает характеристики, а не цену.</x:v>
      </x:c>
      <x:c r="O1564" s="11" t="str">
        <x:f>IF(C1564="Опционально","Вне итога",IF(AND(ISNUMBER(F1564),ISNUMBER(H1564),ISNUMBER(I1564),F1564&gt;0,H1564&gt;=0,I1564&gt;=H1564),"Цена учтена","Уточнить цену/количество"))</x:f>
        <x:v>Цена учтена</x:v>
      </x:c>
      <x:c r="P1564" s="10"/>
      <x:c r="Q1564" s="18" t="str">
        <x:v>Бюджетная оценка автора</x:v>
      </x:c>
      <x:c r="R1564" s="18" t="str"/>
    </x:row>
    <x:row r="1565" ht="44" customHeight="1">
      <x:c r="A1565" s="10" t="str">
        <x:v>C1.1</x:v>
      </x:c>
      <x:c r="B1565" s="10" t="str">
        <x:v>C1</x:v>
      </x:c>
      <x:c r="C1565" s="11" t="str">
        <x:v>Помещение</x:v>
      </x:c>
      <x:c r="D1565" s="11" t="str">
        <x:v>Огнетушители и обозначения</x:v>
      </x:c>
      <x:c r="E1565" s="11" t="str">
        <x:v>2 подходящих для электрооборудования огнетушителя, указатели</x:v>
      </x:c>
      <x:c r="F1565" s="14" t="n">
        <x:v>1</x:v>
      </x:c>
      <x:c r="G1565" s="3" t="str">
        <x:v>к-т</x:v>
      </x:c>
      <x:c r="H1565" s="15" t="n">
        <x:v>140</x:v>
      </x:c>
      <x:c r="I1565" s="15" t="n">
        <x:v>400</x:v>
      </x:c>
      <x:c r="J1565" s="16" t="n">
        <x:f>IF(AND(ISNUMBER(F1565),ISNUMBER(H1565)),F1565*H1565,"")</x:f>
        <x:v>140</x:v>
      </x:c>
      <x:c r="K1565" s="16" t="n">
        <x:f>IF(AND(ISNUMBER(F1565),ISNUMBER(I1565)),F1565*I1565,"")</x:f>
        <x:v>400</x:v>
      </x:c>
      <x:c r="L1565" s="11" t="str">
        <x:v>Купить</x:v>
      </x:c>
      <x:c r="M1565" s="11" t="str">
        <x:v>Тип и размещение определяет местный проект помещения.</x:v>
      </x:c>
      <x:c r="N1565" s="11" t="str">
        <x:v>Бюджетная оценка на 03.10.2026. Источник подтверждает характеристики, а не цену.</x:v>
      </x:c>
      <x:c r="O1565" s="11" t="str">
        <x:f>IF(C1565="Опционально","Вне итога",IF(AND(ISNUMBER(F1565),ISNUMBER(H1565),ISNUMBER(I1565),F1565&gt;0,H1565&gt;=0,I1565&gt;=H1565),"Цена учтена","Уточнить цену/количество"))</x:f>
        <x:v>Цена учтена</x:v>
      </x:c>
      <x:c r="P1565" s="10"/>
      <x:c r="Q1565" s="18" t="str">
        <x:v>Бюджетная оценка автора</x:v>
      </x:c>
      <x:c r="R1565" s="18" t="str"/>
    </x:row>
    <x:row r="1566" ht="44" customHeight="1">
      <x:c r="A1566" s="10" t="str">
        <x:v>C1.1</x:v>
      </x:c>
      <x:c r="B1566" s="10" t="str">
        <x:v>C1</x:v>
      </x:c>
      <x:c r="C1566" s="11" t="str">
        <x:v>Помещение</x:v>
      </x:c>
      <x:c r="D1566" s="11" t="str">
        <x:v>Контроль температуры и влажности</x:v>
      </x:c>
      <x:c r="E1566" s="11" t="str">
        <x:v>Сетевой датчик с 2–4 внешними зондами и уведомлением</x:v>
      </x:c>
      <x:c r="F1566" s="14" t="n">
        <x:v>1</x:v>
      </x:c>
      <x:c r="G1566" s="3" t="str">
        <x:v>к-т</x:v>
      </x:c>
      <x:c r="H1566" s="15" t="n">
        <x:v>150</x:v>
      </x:c>
      <x:c r="I1566" s="15" t="n">
        <x:v>600</x:v>
      </x:c>
      <x:c r="J1566" s="16" t="n">
        <x:f>IF(AND(ISNUMBER(F1566),ISNUMBER(H1566)),F1566*H1566,"")</x:f>
        <x:v>150</x:v>
      </x:c>
      <x:c r="K1566" s="16" t="n">
        <x:f>IF(AND(ISNUMBER(F1566),ISNUMBER(I1566)),F1566*I1566,"")</x:f>
        <x:v>600</x:v>
      </x:c>
      <x:c r="L1566" s="11" t="str">
        <x:v>Купить</x:v>
      </x:c>
      <x:c r="M1566" s="11" t="str">
        <x:v>Настроить аварийное завершение работы при перегреве/сбое охлаждения.</x:v>
      </x:c>
      <x:c r="N1566" s="11" t="str">
        <x:v>Бюджетная оценка на 03.10.2026. Источник подтверждает характеристики, а не цену.</x:v>
      </x:c>
      <x:c r="O1566" s="11" t="str">
        <x:f>IF(C1566="Опционально","Вне итога",IF(AND(ISNUMBER(F1566),ISNUMBER(H1566),ISNUMBER(I1566),F1566&gt;0,H1566&gt;=0,I1566&gt;=H1566),"Цена учтена","Уточнить цену/количество"))</x:f>
        <x:v>Цена учтена</x:v>
      </x:c>
      <x:c r="P1566" s="10"/>
      <x:c r="Q1566" s="18" t="str">
        <x:v>Бюджетная оценка автора</x:v>
      </x:c>
      <x:c r="R1566" s="18" t="str"/>
    </x:row>
    <x:row r="1567" ht="44" customHeight="1">
      <x:c r="A1567" s="10" t="str">
        <x:v>C1.1</x:v>
      </x:c>
      <x:c r="B1567" s="10" t="str">
        <x:v>C1</x:v>
      </x:c>
      <x:c r="C1567" s="11" t="str">
        <x:v>Помещение</x:v>
      </x:c>
      <x:c r="D1567" s="11" t="str">
        <x:v>Крепёж и мелкие расходники</x:v>
      </x:c>
      <x:c r="E1567" s="11" t="str">
        <x:v>Наконечники, клеммы, маркировка, стяжки-липучки, вводы, запас кабеля</x:v>
      </x:c>
      <x:c r="F1567" s="14" t="n">
        <x:v>1</x:v>
      </x:c>
      <x:c r="G1567" s="3" t="str">
        <x:v>к-т</x:v>
      </x:c>
      <x:c r="H1567" s="15" t="n">
        <x:v>120</x:v>
      </x:c>
      <x:c r="I1567" s="15" t="n">
        <x:v>350</x:v>
      </x:c>
      <x:c r="J1567" s="16" t="n">
        <x:f>IF(AND(ISNUMBER(F1567),ISNUMBER(H1567)),F1567*H1567,"")</x:f>
        <x:v>120</x:v>
      </x:c>
      <x:c r="K1567" s="16" t="n">
        <x:f>IF(AND(ISNUMBER(F1567),ISNUMBER(I1567)),F1567*I1567,"")</x:f>
        <x:v>350</x:v>
      </x:c>
      <x:c r="L1567" s="11" t="str">
        <x:v>Купить</x:v>
      </x:c>
      <x:c r="M1567" s="11" t="str"/>
      <x:c r="N1567" s="11" t="str">
        <x:v>Бюджетная оценка на 03.10.2026. Источник подтверждает характеристики, а не цену.</x:v>
      </x:c>
      <x:c r="O1567" s="11" t="str">
        <x:f>IF(C1567="Опционально","Вне итога",IF(AND(ISNUMBER(F1567),ISNUMBER(H1567),ISNUMBER(I1567),F1567&gt;0,H1567&gt;=0,I1567&gt;=H1567),"Цена учтена","Уточнить цену/количество"))</x:f>
        <x:v>Цена учтена</x:v>
      </x:c>
      <x:c r="P1567" s="10"/>
      <x:c r="Q1567" s="18" t="str">
        <x:v>Бюджетная оценка автора</x:v>
      </x:c>
      <x:c r="R1567" s="18" t="str"/>
    </x:row>
    <x:row r="1568" ht="44" customHeight="1">
      <x:c r="A1568" s="10" t="str">
        <x:v>C1.1</x:v>
      </x:c>
      <x:c r="B1568" s="10" t="str">
        <x:v>C1</x:v>
      </x:c>
      <x:c r="C1568" s="11" t="str">
        <x:v>Помещение</x:v>
      </x:c>
      <x:c r="D1568" s="11" t="str">
        <x:v>Монтаж и измерения электрики</x:v>
      </x:c>
      <x:c r="E1568" s="11" t="str">
        <x:v>Монтаж, проверка защит, заземления и нагрузочный тест</x:v>
      </x:c>
      <x:c r="F1568" s="14" t="n">
        <x:v>1</x:v>
      </x:c>
      <x:c r="G1568" s="3" t="str">
        <x:v>усл</x:v>
      </x:c>
      <x:c r="H1568" s="15" t="n">
        <x:v>600</x:v>
      </x:c>
      <x:c r="I1568" s="15" t="n">
        <x:v>2000</x:v>
      </x:c>
      <x:c r="J1568" s="16" t="n">
        <x:f>IF(AND(ISNUMBER(F1568),ISNUMBER(H1568)),F1568*H1568,"")</x:f>
        <x:v>600</x:v>
      </x:c>
      <x:c r="K1568" s="16" t="n">
        <x:f>IF(AND(ISNUMBER(F1568),ISNUMBER(I1568)),F1568*I1568,"")</x:f>
        <x:v>2000</x:v>
      </x:c>
      <x:c r="L1568" s="11" t="str">
        <x:v>Купить</x:v>
      </x:c>
      <x:c r="M1568" s="11" t="str"/>
      <x:c r="N1568" s="11" t="str">
        <x:v>Бюджетная оценка на 03.10.2026. Источник подтверждает характеристики, а не цену.</x:v>
      </x:c>
      <x:c r="O1568" s="11" t="str">
        <x:f>IF(C1568="Опционально","Вне итога",IF(AND(ISNUMBER(F1568),ISNUMBER(H1568),ISNUMBER(I1568),F1568&gt;0,H1568&gt;=0,I1568&gt;=H1568),"Цена учтена","Уточнить цену/количество"))</x:f>
        <x:v>Цена учтена</x:v>
      </x:c>
      <x:c r="P1568" s="10"/>
      <x:c r="Q1568" s="18" t="str">
        <x:v>Бюджетная оценка автора</x:v>
      </x:c>
      <x:c r="R1568" s="18" t="str"/>
    </x:row>
    <x:row r="1569" ht="44" customHeight="1">
      <x:c r="A1569" s="10" t="str">
        <x:v>C1.1</x:v>
      </x:c>
      <x:c r="B1569" s="10" t="str">
        <x:v>C1</x:v>
      </x:c>
      <x:c r="C1569" s="11" t="str">
        <x:v>Помещение</x:v>
      </x:c>
      <x:c r="D1569" s="11" t="str">
        <x:v>Доставка, разгрузка и занос</x:v>
      </x:c>
      <x:c r="E1569" s="11" t="str">
        <x:v>Транспорт, такелаж, страховка перевозки</x:v>
      </x:c>
      <x:c r="F1569" s="14" t="n">
        <x:v>1</x:v>
      </x:c>
      <x:c r="G1569" s="3" t="str">
        <x:v>усл</x:v>
      </x:c>
      <x:c r="H1569" s="15" t="n">
        <x:v>300</x:v>
      </x:c>
      <x:c r="I1569" s="15" t="n">
        <x:v>1000</x:v>
      </x:c>
      <x:c r="J1569" s="16" t="n">
        <x:f>IF(AND(ISNUMBER(F1569),ISNUMBER(H1569)),F1569*H1569,"")</x:f>
        <x:v>300</x:v>
      </x:c>
      <x:c r="K1569" s="16" t="n">
        <x:f>IF(AND(ISNUMBER(F1569),ISNUMBER(I1569)),F1569*I1569,"")</x:f>
        <x:v>1000</x:v>
      </x:c>
      <x:c r="L1569" s="11" t="str">
        <x:v>Купить</x:v>
      </x:c>
      <x:c r="M1569" s="11" t="str">
        <x:v>Без импортной пошлины/НДС. Для тяжёлых серверов проверить маршрут заноса заранее.</x:v>
      </x:c>
      <x:c r="N1569" s="11" t="str">
        <x:v>Бюджетная оценка на 03.10.2026. Источник подтверждает характеристики, а не цену.</x:v>
      </x:c>
      <x:c r="O1569" s="11" t="str">
        <x:f>IF(C1569="Опционально","Вне итога",IF(AND(ISNUMBER(F1569),ISNUMBER(H1569),ISNUMBER(I1569),F1569&gt;0,H1569&gt;=0,I1569&gt;=H1569),"Цена учтена","Уточнить цену/количество"))</x:f>
        <x:v>Цена учтена</x:v>
      </x:c>
      <x:c r="P1569" s="10"/>
      <x:c r="Q1569" s="18" t="str">
        <x:v>Бюджетная оценка автора</x:v>
      </x:c>
      <x:c r="R1569" s="18" t="str"/>
    </x:row>
    <x:row r="1570" ht="44" customHeight="1">
      <x:c r="A1570" s="10" t="str">
        <x:v>C1.1</x:v>
      </x:c>
      <x:c r="B1570" s="10" t="str">
        <x:v>C1</x:v>
      </x:c>
      <x:c r="C1570" s="11" t="str">
        <x:v>Опционально</x:v>
      </x:c>
      <x:c r="D1570" s="11" t="str">
        <x:v>Резервная система охлаждения</x:v>
      </x:c>
      <x:c r="E1570" s="11" t="str">
        <x:v>N+1 с автоматическим переключением, расчёт отдельно</x:v>
      </x:c>
      <x:c r="F1570" s="14" t="n">
        <x:v>1</x:v>
      </x:c>
      <x:c r="G1570" s="3" t="str">
        <x:v>к-т</x:v>
      </x:c>
      <x:c r="H1570" s="15"/>
      <x:c r="I1570" s="15"/>
      <x:c r="J1570" s="16" t="str">
        <x:f>IF(AND(ISNUMBER(F1570),ISNUMBER(H1570)),F1570*H1570,"")</x:f>
      </x:c>
      <x:c r="K1570" s="16" t="str">
        <x:f>IF(AND(ISNUMBER(F1570),ISNUMBER(I1570)),F1570*I1570,"")</x:f>
      </x:c>
      <x:c r="L1570" s="11" t="str">
        <x:v>По проекту</x:v>
      </x:c>
      <x:c r="M1570" s="11" t="str">
        <x:v>Нужна для непрерывной работы при отказе охлаждения. В базовом бюджете система останавливается безопасно.</x:v>
      </x:c>
      <x:c r="N1570" s="11" t="str">
        <x:v>Без цены. Требуется отдельное предложение.</x:v>
      </x:c>
      <x:c r="O1570" s="11" t="str">
        <x:f>IF(C1570="Опционально","Вне итога",IF(AND(ISNUMBER(F1570),ISNUMBER(H1570),ISNUMBER(I1570),F1570&gt;0,H1570&gt;=0,I1570&gt;=H1570),"Цена учтена","Уточнить цену/количество"))</x:f>
        <x:v>Вне итога</x:v>
      </x:c>
      <x:c r="P1570" s="10"/>
      <x:c r="Q1570" s="18" t="str">
        <x:v>Бюджетная оценка автора</x:v>
      </x:c>
      <x:c r="R1570" s="18" t="str"/>
    </x:row>
    <x:row r="1571" ht="44" customHeight="1">
      <x:c r="A1571" s="10" t="str">
        <x:v>C1.1</x:v>
      </x:c>
      <x:c r="B1571" s="10" t="str">
        <x:v>C1</x:v>
      </x:c>
      <x:c r="C1571" s="11" t="str">
        <x:v>Опционально</x:v>
      </x:c>
      <x:c r="D1571" s="11" t="str">
        <x:v>Генератор и переключение ввода</x:v>
      </x:c>
      <x:c r="E1571" s="11" t="str">
        <x:v>Для длительных отключений, размер по проекту</x:v>
      </x:c>
      <x:c r="F1571" s="14" t="n">
        <x:v>1</x:v>
      </x:c>
      <x:c r="G1571" s="3" t="str">
        <x:v>к-т</x:v>
      </x:c>
      <x:c r="H1571" s="15"/>
      <x:c r="I1571" s="15"/>
      <x:c r="J1571" s="16" t="str">
        <x:f>IF(AND(ISNUMBER(F1571),ISNUMBER(H1571)),F1571*H1571,"")</x:f>
      </x:c>
      <x:c r="K1571" s="16" t="str">
        <x:f>IF(AND(ISNUMBER(F1571),ISNUMBER(I1571)),F1571*I1571,"")</x:f>
      </x:c>
      <x:c r="L1571" s="11" t="str">
        <x:v>По проекту</x:v>
      </x:c>
      <x:c r="M1571" s="11" t="str">
        <x:v>Не включён в базовую сумму. ИБП рассчитан на короткую автономность и завершение работы.</x:v>
      </x:c>
      <x:c r="N1571" s="11" t="str">
        <x:v>Без цены. Требуется отдельное предложение.</x:v>
      </x:c>
      <x:c r="O1571" s="11" t="str">
        <x:f>IF(C1571="Опционально","Вне итога",IF(AND(ISNUMBER(F1571),ISNUMBER(H1571),ISNUMBER(I1571),F1571&gt;0,H1571&gt;=0,I1571&gt;=H1571),"Цена учтена","Уточнить цену/количество"))</x:f>
        <x:v>Вне итога</x:v>
      </x:c>
      <x:c r="P1571" s="10"/>
      <x:c r="Q1571" s="18" t="str">
        <x:v>Бюджетная оценка автора</x:v>
      </x:c>
      <x:c r="R1571" s="18" t="str"/>
    </x:row>
    <x:row r="1572" ht="61" customHeight="1">
      <x:c r="A1572" s="10" t="str">
        <x:v>C1.1</x:v>
      </x:c>
      <x:c r="B1572" s="10" t="str">
        <x:v>C1</x:v>
      </x:c>
      <x:c r="C1572" s="11" t="str">
        <x:v>Запуск</x:v>
      </x:c>
      <x:c r="D1572" s="11" t="str">
        <x:v>Системное ПО</x:v>
      </x:c>
      <x:c r="E1572" s="11" t="str">
        <x:v>DGX OS Arm, драйверы GB10, совместимый runtime</x:v>
      </x:c>
      <x:c r="F1572" s="14" t="n">
        <x:v>1</x:v>
      </x:c>
      <x:c r="G1572" s="3" t="str">
        <x:v>к-т</x:v>
      </x:c>
      <x:c r="H1572" s="15" t="n">
        <x:v>0</x:v>
      </x:c>
      <x:c r="I1572" s="15" t="n">
        <x:v>0</x:v>
      </x:c>
      <x:c r="J1572" s="16" t="n">
        <x:f>IF(AND(ISNUMBER(F1572),ISNUMBER(H1572)),F1572*H1572,"")</x:f>
        <x:v>0</x:v>
      </x:c>
      <x:c r="K1572" s="16" t="n">
        <x:f>IF(AND(ISNUMBER(F1572),ISNUMBER(I1572)),F1572*I1572,"")</x:f>
        <x:v>0</x:v>
      </x:c>
      <x:c r="L1572" s="11" t="str">
        <x:v>Без оплаты лицензии</x:v>
      </x:c>
      <x:c r="M1572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1572" s="11" t="str">
        <x:v>Бюджетная оценка на 03.10.2026. Источник подтверждает характеристики, а не цену.</x:v>
      </x:c>
      <x:c r="O1572" s="11" t="str">
        <x:f>IF(C1572="Опционально","Вне итога",IF(AND(ISNUMBER(F1572),ISNUMBER(H1572),ISNUMBER(I1572),F1572&gt;0,H1572&gt;=0,I1572&gt;=H1572),"Цена учтена","Уточнить цену/количество"))</x:f>
        <x:v>Цена учтена</x:v>
      </x:c>
      <x:c r="P1572" s="10"/>
      <x:c r="Q1572" s="18" t="str">
        <x:v>Moonshot: Kimi K3, модель</x:v>
      </x:c>
      <x:c r="R1572" s="18" t="str">
        <x:v>https://huggingface.co/moonshotai/Kimi-K3</x:v>
      </x:c>
    </x:row>
    <x:row r="1573" ht="44" customHeight="1">
      <x:c r="A1573" s="10" t="str">
        <x:v>C1.1</x:v>
      </x:c>
      <x:c r="B1573" s="10" t="str">
        <x:v>C1</x:v>
      </x:c>
      <x:c r="C1573" s="11" t="str">
        <x:v>Запуск</x:v>
      </x:c>
      <x:c r="D1573" s="11" t="str">
        <x:v>Установка и настройка оборудования</x:v>
      </x:c>
      <x:c r="E1573" s="11" t="str">
        <x:v>Обновление firmware, ОС, драйверов, сеть, диски и мониторинг</x:v>
      </x:c>
      <x:c r="F1573" s="14" t="n">
        <x:v>1</x:v>
      </x:c>
      <x:c r="G1573" s="3" t="str">
        <x:v>усл</x:v>
      </x:c>
      <x:c r="H1573" s="15" t="n">
        <x:v>600</x:v>
      </x:c>
      <x:c r="I1573" s="15" t="n">
        <x:v>2000</x:v>
      </x:c>
      <x:c r="J1573" s="16" t="n">
        <x:f>IF(AND(ISNUMBER(F1573),ISNUMBER(H1573)),F1573*H1573,"")</x:f>
        <x:v>600</x:v>
      </x:c>
      <x:c r="K1573" s="16" t="n">
        <x:f>IF(AND(ISNUMBER(F1573),ISNUMBER(I1573)),F1573*I1573,"")</x:f>
        <x:v>2000</x:v>
      </x:c>
      <x:c r="L1573" s="11" t="str">
        <x:v>Купить</x:v>
      </x:c>
      <x:c r="M1573" s="11" t="str">
        <x:v>Фиксированная работа при покупке, без помесячного обслуживания.</x:v>
      </x:c>
      <x:c r="N1573" s="11" t="str">
        <x:v>Бюджетная оценка на 03.10.2026. Источник подтверждает характеристики, а не цену.</x:v>
      </x:c>
      <x:c r="O1573" s="11" t="str">
        <x:f>IF(C1573="Опционально","Вне итога",IF(AND(ISNUMBER(F1573),ISNUMBER(H1573),ISNUMBER(I1573),F1573&gt;0,H1573&gt;=0,I1573&gt;=H1573),"Цена учтена","Уточнить цену/количество"))</x:f>
        <x:v>Цена учтена</x:v>
      </x:c>
      <x:c r="P1573" s="10"/>
      <x:c r="Q1573" s="18" t="str">
        <x:v>Бюджетная оценка автора</x:v>
      </x:c>
      <x:c r="R1573" s="18" t="str"/>
    </x:row>
    <x:row r="1574" ht="44" customHeight="1">
      <x:c r="A1574" s="10" t="str">
        <x:v>C1.1</x:v>
      </x:c>
      <x:c r="B1574" s="10" t="str">
        <x:v>C1</x:v>
      </x:c>
      <x:c r="C1574" s="11" t="str">
        <x:v>Запуск</x:v>
      </x:c>
      <x:c r="D1574" s="11" t="str">
        <x:v>Загрузка и проверка модели</x:v>
      </x:c>
      <x:c r="E1574" s="11" t="str">
        <x:v>Загрузка на локальные SSD, проверка файлов, подбор контекста, нагрузочный тест</x:v>
      </x:c>
      <x:c r="F1574" s="14" t="n">
        <x:v>1</x:v>
      </x:c>
      <x:c r="G1574" s="3" t="str">
        <x:v>усл</x:v>
      </x:c>
      <x:c r="H1574" s="15" t="n">
        <x:v>400</x:v>
      </x:c>
      <x:c r="I1574" s="15" t="n">
        <x:v>1400</x:v>
      </x:c>
      <x:c r="J1574" s="16" t="n">
        <x:f>IF(AND(ISNUMBER(F1574),ISNUMBER(H1574)),F1574*H1574,"")</x:f>
        <x:v>400</x:v>
      </x:c>
      <x:c r="K1574" s="16" t="n">
        <x:f>IF(AND(ISNUMBER(F1574),ISNUMBER(I1574)),F1574*I1574,"")</x:f>
        <x:v>1400</x:v>
      </x:c>
      <x:c r="L1574" s="11" t="str">
        <x:v>Купить</x:v>
      </x:c>
      <x:c r="M1574" s="11" t="str">
        <x:v>Проверить память, время первого ответа, токены/с, качество и восстановление после перезагрузки.</x:v>
      </x:c>
      <x:c r="N1574" s="11" t="str">
        <x:v>Бюджетная оценка на 03.10.2026. Источник подтверждает характеристики, а не цену.</x:v>
      </x:c>
      <x:c r="O1574" s="11" t="str">
        <x:f>IF(C1574="Опционально","Вне итога",IF(AND(ISNUMBER(F1574),ISNUMBER(H1574),ISNUMBER(I1574),F1574&gt;0,H1574&gt;=0,I1574&gt;=H1574),"Цена учтена","Уточнить цену/количество"))</x:f>
        <x:v>Цена учтена</x:v>
      </x:c>
      <x:c r="P1574" s="10"/>
      <x:c r="Q1574" s="18" t="str">
        <x:v>Бюджетная оценка автора</x:v>
      </x:c>
      <x:c r="R1574" s="18" t="str"/>
    </x:row>
    <x:row r="1575" ht="44" customHeight="1">
      <x:c r="A1575" s="10" t="str">
        <x:v>C1.1</x:v>
      </x:c>
      <x:c r="B1575" s="10" t="str">
        <x:v>C1</x:v>
      </x:c>
      <x:c r="C1575" s="11" t="str">
        <x:v>Запуск</x:v>
      </x:c>
      <x:c r="D1575" s="11" t="str">
        <x:v>Резервное копирование и документация</x:v>
      </x:c>
      <x:c r="E1575" s="11" t="str">
        <x:v>Настроить копии, аварийное завершение и восстановление. Передать инструкцию</x:v>
      </x:c>
      <x:c r="F1575" s="14" t="n">
        <x:v>1</x:v>
      </x:c>
      <x:c r="G1575" s="3" t="str">
        <x:v>усл</x:v>
      </x:c>
      <x:c r="H1575" s="15" t="n">
        <x:v>300</x:v>
      </x:c>
      <x:c r="I1575" s="15" t="n">
        <x:v>1000</x:v>
      </x:c>
      <x:c r="J1575" s="16" t="n">
        <x:f>IF(AND(ISNUMBER(F1575),ISNUMBER(H1575)),F1575*H1575,"")</x:f>
        <x:v>300</x:v>
      </x:c>
      <x:c r="K1575" s="16" t="n">
        <x:f>IF(AND(ISNUMBER(F1575),ISNUMBER(I1575)),F1575*I1575,"")</x:f>
        <x:v>1000</x:v>
      </x:c>
      <x:c r="L1575" s="11" t="str">
        <x:v>Купить</x:v>
      </x:c>
      <x:c r="M1575" s="11" t="str"/>
      <x:c r="N1575" s="11" t="str">
        <x:v>Бюджетная оценка на 03.10.2026. Источник подтверждает характеристики, а не цену.</x:v>
      </x:c>
      <x:c r="O1575" s="11" t="str">
        <x:f>IF(C1575="Опционально","Вне итога",IF(AND(ISNUMBER(F1575),ISNUMBER(H1575),ISNUMBER(I1575),F1575&gt;0,H1575&gt;=0,I1575&gt;=H1575),"Цена учтена","Уточнить цену/количество"))</x:f>
        <x:v>Цена учтена</x:v>
      </x:c>
      <x:c r="P1575" s="10"/>
      <x:c r="Q1575" s="18" t="str">
        <x:v>Бюджетная оценка автора</x:v>
      </x:c>
      <x:c r="R1575" s="18" t="str"/>
    </x:row>
    <x:row r="1576" ht="44" customHeight="1">
      <x:c r="A1576" s="10" t="str">
        <x:v>C1.2</x:v>
      </x:c>
      <x:c r="B1576" s="10" t="str">
        <x:v>C1</x:v>
      </x:c>
      <x:c r="C1576" s="11" t="str">
        <x:v>Оборудование</x:v>
      </x:c>
      <x:c r="D1576" s="11" t="str">
        <x:v>DGX Spark</x:v>
      </x:c>
      <x:c r="E1576" s="11" t="str">
        <x:v>NVIDIA GB10, 128GB unified memory, SSD 4TB</x:v>
      </x:c>
      <x:c r="F1576" s="14" t="n">
        <x:v>4</x:v>
      </x:c>
      <x:c r="G1576" s="3" t="str">
        <x:v>шт</x:v>
      </x:c>
      <x:c r="H1576" s="15" t="n">
        <x:v>4500</x:v>
      </x:c>
      <x:c r="I1576" s="15" t="n">
        <x:v>5500</x:v>
      </x:c>
      <x:c r="J1576" s="16" t="n">
        <x:f>IF(AND(ISNUMBER(F1576),ISNUMBER(H1576)),F1576*H1576,"")</x:f>
        <x:v>18000</x:v>
      </x:c>
      <x:c r="K1576" s="16" t="n">
        <x:f>IF(AND(ISNUMBER(F1576),ISNUMBER(I1576)),F1576*I1576,"")</x:f>
        <x:v>22000</x:v>
      </x:c>
      <x:c r="L1576" s="11" t="str">
        <x:v>Купить</x:v>
      </x:c>
      <x:c r="M1576" s="11" t="str"/>
      <x:c r="N1576" s="11" t="str">
        <x:v>Бюджетная оценка на 03.10.2026. Источник подтверждает характеристики, а не цену.</x:v>
      </x:c>
      <x:c r="O1576" s="11" t="str">
        <x:f>IF(C1576="Опционально","Вне итога",IF(AND(ISNUMBER(F1576),ISNUMBER(H1576),ISNUMBER(I1576),F1576&gt;0,H1576&gt;=0,I1576&gt;=H1576),"Цена учтена","Уточнить цену/количество"))</x:f>
        <x:v>Цена учтена</x:v>
      </x:c>
      <x:c r="P1576" s="10"/>
      <x:c r="Q1576" s="18" t="str">
        <x:v>NVIDIA: DGX Spark, комплект и сеть</x:v>
      </x:c>
      <x:c r="R1576" s="18" t="str">
        <x:v>https://docs.nvidia.com/dgx/dgx-spark/</x:v>
      </x:c>
    </x:row>
    <x:row r="1577" ht="34" customHeight="1">
      <x:c r="A1577" s="10" t="str">
        <x:v>C1.2</x:v>
      </x:c>
      <x:c r="B1577" s="10" t="str">
        <x:v>C1</x:v>
      </x:c>
      <x:c r="C1577" s="11" t="str">
        <x:v>Оборудование</x:v>
      </x:c>
      <x:c r="D1577" s="11" t="str">
        <x:v>CPU, GPU, RAM и SSD</x:v>
      </x:c>
      <x:c r="E1577" s="11" t="str">
        <x:v>Встроены в каждый Spark</x:v>
      </x:c>
      <x:c r="F1577" s="14" t="n">
        <x:v>4</x:v>
      </x:c>
      <x:c r="G1577" s="3" t="str">
        <x:v>к-т</x:v>
      </x:c>
      <x:c r="H1577" s="21" t="n">
        <x:v>0</x:v>
      </x:c>
      <x:c r="I1577" s="21" t="n">
        <x:v>0</x:v>
      </x:c>
      <x:c r="J1577" s="16" t="n">
        <x:f>IF(AND(ISNUMBER(F1577),ISNUMBER(H1577)),F1577*H1577,"")</x:f>
        <x:v>0</x:v>
      </x:c>
      <x:c r="K1577" s="16" t="n">
        <x:f>IF(AND(ISNUMBER(F1577),ISNUMBER(I1577)),F1577*I1577,"")</x:f>
        <x:v>0</x:v>
      </x:c>
      <x:c r="L1577" s="11" t="str">
        <x:v>В комплекте</x:v>
      </x:c>
      <x:c r="M1577" s="11" t="str"/>
      <x:c r="N1577" s="11" t="str">
        <x:v>Включено в цену основного комплекта. Доплата $0.</x:v>
      </x:c>
      <x:c r="O1577" s="11" t="str">
        <x:f>IF(C1577="Опционально","Вне итога",IF(AND(ISNUMBER(F1577),ISNUMBER(H1577),ISNUMBER(I1577),F1577&gt;0,H1577&gt;=0,I1577&gt;=H1577),"Цена учтена","Уточнить цену/количество"))</x:f>
        <x:v>Цена учтена</x:v>
      </x:c>
      <x:c r="P1577" s="10"/>
      <x:c r="Q1577" s="18" t="str">
        <x:v>NVIDIA: DGX Spark, комплект и сеть</x:v>
      </x:c>
      <x:c r="R1577" s="18" t="str">
        <x:v>https://docs.nvidia.com/dgx/dgx-spark/</x:v>
      </x:c>
    </x:row>
    <x:row r="1578" ht="44" customHeight="1">
      <x:c r="A1578" s="10" t="str">
        <x:v>C1.2</x:v>
      </x:c>
      <x:c r="B1578" s="10" t="str">
        <x:v>C1</x:v>
      </x:c>
      <x:c r="C1578" s="11" t="str">
        <x:v>Оборудование</x:v>
      </x:c>
      <x:c r="D1578" s="11" t="str">
        <x:v>Питание Spark</x:v>
      </x:c>
      <x:c r="E1578" s="11" t="str">
        <x:v>Внешний адаптер 240W и региональный сетевой шнур</x:v>
      </x:c>
      <x:c r="F1578" s="14" t="n">
        <x:v>4</x:v>
      </x:c>
      <x:c r="G1578" s="3" t="str">
        <x:v>к-т</x:v>
      </x:c>
      <x:c r="H1578" s="21" t="n">
        <x:v>0</x:v>
      </x:c>
      <x:c r="I1578" s="21" t="n">
        <x:v>0</x:v>
      </x:c>
      <x:c r="J1578" s="16" t="n">
        <x:f>IF(AND(ISNUMBER(F1578),ISNUMBER(H1578)),F1578*H1578,"")</x:f>
        <x:v>0</x:v>
      </x:c>
      <x:c r="K1578" s="16" t="n">
        <x:f>IF(AND(ISNUMBER(F1578),ISNUMBER(I1578)),F1578*I1578,"")</x:f>
        <x:v>0</x:v>
      </x:c>
      <x:c r="L1578" s="11" t="str">
        <x:v>В комплекте</x:v>
      </x:c>
      <x:c r="M1578" s="11" t="str"/>
      <x:c r="N1578" s="11" t="str">
        <x:v>Включено в цену основного комплекта. Доплата $0.</x:v>
      </x:c>
      <x:c r="O1578" s="11" t="str">
        <x:f>IF(C1578="Опционально","Вне итога",IF(AND(ISNUMBER(F1578),ISNUMBER(H1578),ISNUMBER(I1578),F1578&gt;0,H1578&gt;=0,I1578&gt;=H1578),"Цена учтена","Уточнить цену/количество"))</x:f>
        <x:v>Цена учтена</x:v>
      </x:c>
      <x:c r="P1578" s="10"/>
      <x:c r="Q1578" s="18" t="str">
        <x:v>NVIDIA: DGX Spark, комплект и сеть</x:v>
      </x:c>
      <x:c r="R1578" s="18" t="str">
        <x:v>https://docs.nvidia.com/dgx/dgx-spark/</x:v>
      </x:c>
    </x:row>
    <x:row r="1579" ht="61" customHeight="1">
      <x:c r="A1579" s="10" t="str">
        <x:v>C1.2</x:v>
      </x:c>
      <x:c r="B1579" s="10" t="str">
        <x:v>C1</x:v>
      </x:c>
      <x:c r="C1579" s="11" t="str">
        <x:v>Оборудование</x:v>
      </x:c>
      <x:c r="D1579" s="11" t="str">
        <x:v>Коммутатор 200GbE</x:v>
      </x:c>
      <x:c r="E1579" s="11" t="str">
        <x:v>NVIDIA SN3700, QSFP56, версия ОС и портов по QVL</x:v>
      </x:c>
      <x:c r="F1579" s="14" t="n">
        <x:v>1</x:v>
      </x:c>
      <x:c r="G1579" s="3" t="str">
        <x:v>шт</x:v>
      </x:c>
      <x:c r="H1579" s="15" t="n">
        <x:v>8000</x:v>
      </x:c>
      <x:c r="I1579" s="15" t="n">
        <x:v>20000</x:v>
      </x:c>
      <x:c r="J1579" s="16" t="n">
        <x:f>IF(AND(ISNUMBER(F1579),ISNUMBER(H1579)),F1579*H1579,"")</x:f>
        <x:v>8000</x:v>
      </x:c>
      <x:c r="K1579" s="16" t="n">
        <x:f>IF(AND(ISNUMBER(F1579),ISNUMBER(I1579)),F1579*I1579,"")</x:f>
        <x:v>20000</x:v>
      </x:c>
      <x:c r="L1579" s="11" t="str">
        <x:v>Купить</x:v>
      </x:c>
      <x:c r="M1579" s="11" t="str">
        <x:v>Некоторые SKU сняты с поставок. Подтвердить доступность и совместимость с ConnectX-7 Spark. Можно использовать эквивалент по QVL.</x:v>
      </x:c>
      <x:c r="N1579" s="11" t="str">
        <x:v>Бюджетная оценка на 03.10.2026. Источник подтверждает характеристики, а не цену.</x:v>
      </x:c>
      <x:c r="O1579" s="11" t="str">
        <x:f>IF(C1579="Опционально","Вне итога",IF(AND(ISNUMBER(F1579),ISNUMBER(H1579),ISNUMBER(I1579),F1579&gt;0,H1579&gt;=0,I1579&gt;=H1579),"Цена учтена","Уточнить цену/количество"))</x:f>
        <x:v>Цена учтена</x:v>
      </x:c>
      <x:c r="P1579" s="10"/>
      <x:c r="Q1579" s="18" t="str">
        <x:v>NVIDIA: SN3700, 32 порта 200GbE</x:v>
      </x:c>
      <x:c r="R1579" s="18" t="str">
        <x:v>https://networking-docs.nvidia.com/sn3000hw/specifications</x:v>
      </x:c>
    </x:row>
    <x:row r="1580" ht="44" customHeight="1">
      <x:c r="A1580" s="10" t="str">
        <x:v>C1.2</x:v>
      </x:c>
      <x:c r="B1580" s="10" t="str">
        <x:v>C1</x:v>
      </x:c>
      <x:c r="C1580" s="11" t="str">
        <x:v>Оборудование</x:v>
      </x:c>
      <x:c r="D1580" s="11" t="str">
        <x:v>Кабели 200GbE</x:v>
      </x:c>
      <x:c r="E1580" s="11" t="str">
        <x:v>QSFP56 DAC, Spark ↔ коммутатор, длина до 3 м, по QVL</x:v>
      </x:c>
      <x:c r="F1580" s="14" t="n">
        <x:v>4</x:v>
      </x:c>
      <x:c r="G1580" s="3" t="str">
        <x:v>шт</x:v>
      </x:c>
      <x:c r="H1580" s="15" t="n">
        <x:v>150</x:v>
      </x:c>
      <x:c r="I1580" s="15" t="n">
        <x:v>400</x:v>
      </x:c>
      <x:c r="J1580" s="16" t="n">
        <x:f>IF(AND(ISNUMBER(F1580),ISNUMBER(H1580)),F1580*H1580,"")</x:f>
        <x:v>600</x:v>
      </x:c>
      <x:c r="K1580" s="16" t="n">
        <x:f>IF(AND(ISNUMBER(F1580),ISNUMBER(I1580)),F1580*I1580,"")</x:f>
        <x:v>1600</x:v>
      </x:c>
      <x:c r="L1580" s="11" t="str">
        <x:v>Купить</x:v>
      </x:c>
      <x:c r="M1580" s="11" t="str"/>
      <x:c r="N1580" s="11" t="str">
        <x:v>Бюджетная оценка на 03.10.2026. Источник подтверждает характеристики, а не цену.</x:v>
      </x:c>
      <x:c r="O1580" s="11" t="str">
        <x:f>IF(C1580="Опционально","Вне итога",IF(AND(ISNUMBER(F1580),ISNUMBER(H1580),ISNUMBER(I1580),F1580&gt;0,H1580&gt;=0,I1580&gt;=H1580),"Цена учтена","Уточнить цену/количество"))</x:f>
        <x:v>Цена учтена</x:v>
      </x:c>
      <x:c r="P1580" s="10"/>
      <x:c r="Q1580" s="18" t="str">
        <x:v>NVIDIA: DGX Spark, комплект и сеть</x:v>
      </x:c>
      <x:c r="R1580" s="18" t="str">
        <x:v>https://docs.nvidia.com/dgx/dgx-spark/</x:v>
      </x:c>
    </x:row>
    <x:row r="1581" ht="44" customHeight="1">
      <x:c r="A1581" s="10" t="str">
        <x:v>C1.2</x:v>
      </x:c>
      <x:c r="B1581" s="10" t="str">
        <x:v>C1</x:v>
      </x:c>
      <x:c r="C1581" s="11" t="str">
        <x:v>Оборудование</x:v>
      </x:c>
      <x:c r="D1581" s="11" t="str">
        <x:v>Запасной кабель 200GbE</x:v>
      </x:c>
      <x:c r="E1581" s="11" t="str">
        <x:v>Тот же QVL</x:v>
      </x:c>
      <x:c r="F1581" s="14" t="n">
        <x:v>1</x:v>
      </x:c>
      <x:c r="G1581" s="3" t="str">
        <x:v>шт</x:v>
      </x:c>
      <x:c r="H1581" s="15" t="n">
        <x:v>150</x:v>
      </x:c>
      <x:c r="I1581" s="15" t="n">
        <x:v>400</x:v>
      </x:c>
      <x:c r="J1581" s="16" t="n">
        <x:f>IF(AND(ISNUMBER(F1581),ISNUMBER(H1581)),F1581*H1581,"")</x:f>
        <x:v>150</x:v>
      </x:c>
      <x:c r="K1581" s="16" t="n">
        <x:f>IF(AND(ISNUMBER(F1581),ISNUMBER(I1581)),F1581*I1581,"")</x:f>
        <x:v>400</x:v>
      </x:c>
      <x:c r="L1581" s="11" t="str">
        <x:v>Купить</x:v>
      </x:c>
      <x:c r="M1581" s="11" t="str"/>
      <x:c r="N1581" s="11" t="str">
        <x:v>Бюджетная оценка на 03.10.2026. Источник подтверждает характеристики, а не цену.</x:v>
      </x:c>
      <x:c r="O1581" s="11" t="str">
        <x:f>IF(C1581="Опционально","Вне итога",IF(AND(ISNUMBER(F1581),ISNUMBER(H1581),ISNUMBER(I1581),F1581&gt;0,H1581&gt;=0,I1581&gt;=H1581),"Цена учтена","Уточнить цену/количество"))</x:f>
        <x:v>Цена учтена</x:v>
      </x:c>
      <x:c r="P1581" s="10"/>
      <x:c r="Q1581" s="18" t="str">
        <x:v>Бюджетная оценка автора</x:v>
      </x:c>
      <x:c r="R1581" s="18" t="str"/>
    </x:row>
    <x:row r="1582" ht="44" customHeight="1">
      <x:c r="A1582" s="10" t="str">
        <x:v>C1.2</x:v>
      </x:c>
      <x:c r="B1582" s="10" t="str">
        <x:v>C1</x:v>
      </x:c>
      <x:c r="C1582" s="11" t="str">
        <x:v>Оборудование</x:v>
      </x:c>
      <x:c r="D1582" s="11" t="str">
        <x:v>Коммутатор обычной сети</x:v>
      </x:c>
      <x:c r="E1582" s="11" t="str">
        <x:v>8×RJ45 1/2.5/5/10GbE, управляемый. При &gt;6 узлах: 24 порта</x:v>
      </x:c>
      <x:c r="F1582" s="14" t="n">
        <x:v>1</x:v>
      </x:c>
      <x:c r="G1582" s="3" t="str">
        <x:v>шт</x:v>
      </x:c>
      <x:c r="H1582" s="15" t="n">
        <x:v>650</x:v>
      </x:c>
      <x:c r="I1582" s="15" t="n">
        <x:v>1600</x:v>
      </x:c>
      <x:c r="J1582" s="16" t="n">
        <x:f>IF(AND(ISNUMBER(F1582),ISNUMBER(H1582)),F1582*H1582,"")</x:f>
        <x:v>650</x:v>
      </x:c>
      <x:c r="K1582" s="16" t="n">
        <x:f>IF(AND(ISNUMBER(F1582),ISNUMBER(I1582)),F1582*I1582,"")</x:f>
        <x:v>1600</x:v>
      </x:c>
      <x:c r="L1582" s="11" t="str">
        <x:v>Купить</x:v>
      </x:c>
      <x:c r="M1582" s="11" t="str">
        <x:v>Управление, загрузка файлов, резервные копии. Использовать Ethernet ОС, а не BMC.</x:v>
      </x:c>
      <x:c r="N1582" s="11" t="str">
        <x:v>Бюджетная оценка на 03.10.2026. Источник подтверждает характеристики, а не цену.</x:v>
      </x:c>
      <x:c r="O1582" s="11" t="str">
        <x:f>IF(C1582="Опционально","Вне итога",IF(AND(ISNUMBER(F1582),ISNUMBER(H1582),ISNUMBER(I1582),F1582&gt;0,H1582&gt;=0,I1582&gt;=H1582),"Цена учтена","Уточнить цену/количество"))</x:f>
        <x:v>Цена учтена</x:v>
      </x:c>
      <x:c r="P1582" s="10"/>
      <x:c r="Q1582" s="18" t="str">
        <x:v>Бюджетная оценка автора</x:v>
      </x:c>
      <x:c r="R1582" s="18" t="str"/>
    </x:row>
    <x:row r="1583" ht="44" customHeight="1">
      <x:c r="A1583" s="10" t="str">
        <x:v>C1.2</x:v>
      </x:c>
      <x:c r="B1583" s="10" t="str">
        <x:v>C1</x:v>
      </x:c>
      <x:c r="C1583" s="11" t="str">
        <x:v>Оборудование</x:v>
      </x:c>
      <x:c r="D1583" s="11" t="str">
        <x:v>Сетевой шлюз</x:v>
      </x:c>
      <x:c r="E1583" s="11" t="str">
        <x:v>Проводной маршрутизатор с межсетевым экраном, ≥1GbE</x:v>
      </x:c>
      <x:c r="F1583" s="14" t="n">
        <x:v>1</x:v>
      </x:c>
      <x:c r="G1583" s="3" t="str">
        <x:v>шт</x:v>
      </x:c>
      <x:c r="H1583" s="15" t="n">
        <x:v>150</x:v>
      </x:c>
      <x:c r="I1583" s="15" t="n">
        <x:v>500</x:v>
      </x:c>
      <x:c r="J1583" s="16" t="n">
        <x:f>IF(AND(ISNUMBER(F1583),ISNUMBER(H1583)),F1583*H1583,"")</x:f>
        <x:v>150</x:v>
      </x:c>
      <x:c r="K1583" s="16" t="n">
        <x:f>IF(AND(ISNUMBER(F1583),ISNUMBER(I1583)),F1583*I1583,"")</x:f>
        <x:v>500</x:v>
      </x:c>
      <x:c r="L1583" s="11" t="str">
        <x:v>Купить</x:v>
      </x:c>
      <x:c r="M1583" s="11" t="str">
        <x:v>Подключение к локальной сети. Плата за связь не включена.</x:v>
      </x:c>
      <x:c r="N1583" s="11" t="str">
        <x:v>Бюджетная оценка на 03.10.2026. Источник подтверждает характеристики, а не цену.</x:v>
      </x:c>
      <x:c r="O1583" s="11" t="str">
        <x:f>IF(C1583="Опционально","Вне итога",IF(AND(ISNUMBER(F1583),ISNUMBER(H1583),ISNUMBER(I1583),F1583&gt;0,H1583&gt;=0,I1583&gt;=H1583),"Цена учтена","Уточнить цену/количество"))</x:f>
        <x:v>Цена учтена</x:v>
      </x:c>
      <x:c r="P1583" s="10"/>
      <x:c r="Q1583" s="18" t="str">
        <x:v>Бюджетная оценка автора</x:v>
      </x:c>
      <x:c r="R1583" s="18" t="str"/>
    </x:row>
    <x:row r="1584" ht="44" customHeight="1">
      <x:c r="A1584" s="10" t="str">
        <x:v>C1.2</x:v>
      </x:c>
      <x:c r="B1584" s="10" t="str">
        <x:v>C1</x:v>
      </x:c>
      <x:c r="C1584" s="11" t="str">
        <x:v>Оборудование</x:v>
      </x:c>
      <x:c r="D1584" s="11" t="str">
        <x:v>Резервное хранилище</x:v>
      </x:c>
      <x:c r="E1584" s="11" t="str">
        <x:v>NAS 4 отсека, 10GbE, RAM ≥16GB, диски отдельно</x:v>
      </x:c>
      <x:c r="F1584" s="14" t="n">
        <x:v>1</x:v>
      </x:c>
      <x:c r="G1584" s="3" t="str">
        <x:v>шт</x:v>
      </x:c>
      <x:c r="H1584" s="15" t="n">
        <x:v>1100</x:v>
      </x:c>
      <x:c r="I1584" s="15" t="n">
        <x:v>2600</x:v>
      </x:c>
      <x:c r="J1584" s="16" t="n">
        <x:f>IF(AND(ISNUMBER(F1584),ISNUMBER(H1584)),F1584*H1584,"")</x:f>
        <x:v>1100</x:v>
      </x:c>
      <x:c r="K1584" s="16" t="n">
        <x:f>IF(AND(ISNUMBER(F1584),ISNUMBER(I1584)),F1584*I1584,"")</x:f>
        <x:v>2600</x:v>
      </x:c>
      <x:c r="L1584" s="11" t="str">
        <x:v>Купить</x:v>
      </x:c>
      <x:c r="M1584" s="11" t="str">
        <x:v>Копии настроек, данных и контрольных точек. Основной сервер не считается резервной копией.</x:v>
      </x:c>
      <x:c r="N1584" s="11" t="str">
        <x:v>Бюджетная оценка на 03.10.2026. Источник подтверждает характеристики, а не цену.</x:v>
      </x:c>
      <x:c r="O1584" s="11" t="str">
        <x:f>IF(C1584="Опционально","Вне итога",IF(AND(ISNUMBER(F1584),ISNUMBER(H1584),ISNUMBER(I1584),F1584&gt;0,H1584&gt;=0,I1584&gt;=H1584),"Цена учтена","Уточнить цену/количество"))</x:f>
        <x:v>Цена учтена</x:v>
      </x:c>
      <x:c r="P1584" s="10"/>
      <x:c r="Q1584" s="18" t="str">
        <x:v>Бюджетная оценка автора</x:v>
      </x:c>
      <x:c r="R1584" s="18" t="str"/>
    </x:row>
    <x:row r="1585" ht="44" customHeight="1">
      <x:c r="A1585" s="10" t="str">
        <x:v>C1.2</x:v>
      </x:c>
      <x:c r="B1585" s="10" t="str">
        <x:v>C1</x:v>
      </x:c>
      <x:c r="C1585" s="11" t="str">
        <x:v>Оборудование</x:v>
      </x:c>
      <x:c r="D1585" s="11" t="str">
        <x:v>Диски резервного хранилища</x:v>
      </x:c>
      <x:c r="E1585" s="11" t="str">
        <x:v>4×12TB NAS/enterprise HDD. RAID6: около 24TB до форматирования</x:v>
      </x:c>
      <x:c r="F1585" s="14" t="n">
        <x:v>4</x:v>
      </x:c>
      <x:c r="G1585" s="3" t="str">
        <x:v>шт</x:v>
      </x:c>
      <x:c r="H1585" s="15" t="n">
        <x:v>250</x:v>
      </x:c>
      <x:c r="I1585" s="15" t="n">
        <x:v>430</x:v>
      </x:c>
      <x:c r="J1585" s="16" t="n">
        <x:f>IF(AND(ISNUMBER(F1585),ISNUMBER(H1585)),F1585*H1585,"")</x:f>
        <x:v>1000</x:v>
      </x:c>
      <x:c r="K1585" s="16" t="n">
        <x:f>IF(AND(ISNUMBER(F1585),ISNUMBER(I1585)),F1585*I1585,"")</x:f>
        <x:v>1720</x:v>
      </x:c>
      <x:c r="L1585" s="11" t="str">
        <x:v>Купить</x:v>
      </x:c>
      <x:c r="M1585" s="11" t="str">
        <x:v>Цена каждого диска. Один дополнительный запасной диск указан отдельно.</x:v>
      </x:c>
      <x:c r="N1585" s="11" t="str">
        <x:v>Бюджетная оценка на 03.10.2026. Источник подтверждает характеристики, а не цену.</x:v>
      </x:c>
      <x:c r="O1585" s="11" t="str">
        <x:f>IF(C1585="Опционально","Вне итога",IF(AND(ISNUMBER(F1585),ISNUMBER(H1585),ISNUMBER(I1585),F1585&gt;0,H1585&gt;=0,I1585&gt;=H1585),"Цена учтена","Уточнить цену/количество"))</x:f>
        <x:v>Цена учтена</x:v>
      </x:c>
      <x:c r="P1585" s="10"/>
      <x:c r="Q1585" s="18" t="str">
        <x:v>Бюджетная оценка автора</x:v>
      </x:c>
      <x:c r="R1585" s="18" t="str"/>
    </x:row>
    <x:row r="1586" ht="44" customHeight="1">
      <x:c r="A1586" s="10" t="str">
        <x:v>C1.2</x:v>
      </x:c>
      <x:c r="B1586" s="10" t="str">
        <x:v>C1</x:v>
      </x:c>
      <x:c r="C1586" s="11" t="str">
        <x:v>Оборудование</x:v>
      </x:c>
      <x:c r="D1586" s="11" t="str">
        <x:v>Запасной диск NAS</x:v>
      </x:c>
      <x:c r="E1586" s="11" t="str">
        <x:v>12TB той же совместимой серии</x:v>
      </x:c>
      <x:c r="F1586" s="14" t="n">
        <x:v>1</x:v>
      </x:c>
      <x:c r="G1586" s="3" t="str">
        <x:v>шт</x:v>
      </x:c>
      <x:c r="H1586" s="15" t="n">
        <x:v>250</x:v>
      </x:c>
      <x:c r="I1586" s="15" t="n">
        <x:v>430</x:v>
      </x:c>
      <x:c r="J1586" s="16" t="n">
        <x:f>IF(AND(ISNUMBER(F1586),ISNUMBER(H1586)),F1586*H1586,"")</x:f>
        <x:v>250</x:v>
      </x:c>
      <x:c r="K1586" s="16" t="n">
        <x:f>IF(AND(ISNUMBER(F1586),ISNUMBER(I1586)),F1586*I1586,"")</x:f>
        <x:v>430</x:v>
      </x:c>
      <x:c r="L1586" s="11" t="str">
        <x:v>Купить</x:v>
      </x:c>
      <x:c r="M1586" s="11" t="str">
        <x:v>Быстрая замена отказавшего диска.</x:v>
      </x:c>
      <x:c r="N1586" s="11" t="str">
        <x:v>Бюджетная оценка на 03.10.2026. Источник подтверждает характеристики, а не цену.</x:v>
      </x:c>
      <x:c r="O1586" s="11" t="str">
        <x:f>IF(C1586="Опционально","Вне итога",IF(AND(ISNUMBER(F1586),ISNUMBER(H1586),ISNUMBER(I1586),F1586&gt;0,H1586&gt;=0,I1586&gt;=H1586),"Цена учтена","Уточнить цену/количество"))</x:f>
        <x:v>Цена учтена</x:v>
      </x:c>
      <x:c r="P1586" s="10"/>
      <x:c r="Q1586" s="18" t="str">
        <x:v>Бюджетная оценка автора</x:v>
      </x:c>
      <x:c r="R1586" s="18" t="str"/>
    </x:row>
    <x:row r="1587" ht="44" customHeight="1">
      <x:c r="A1587" s="10" t="str">
        <x:v>C1.2</x:v>
      </x:c>
      <x:c r="B1587" s="10" t="str">
        <x:v>C1</x:v>
      </x:c>
      <x:c r="C1587" s="11" t="str">
        <x:v>Оборудование</x:v>
      </x:c>
      <x:c r="D1587" s="11" t="str">
        <x:v>Рабочее место администратора</x:v>
      </x:c>
      <x:c r="E1587" s="11" t="str">
        <x:v>Мини-ПК 16GB RAM, SSD 512GB, Ethernet</x:v>
      </x:c>
      <x:c r="F1587" s="14" t="n">
        <x:v>1</x:v>
      </x:c>
      <x:c r="G1587" s="3" t="str">
        <x:v>шт</x:v>
      </x:c>
      <x:c r="H1587" s="15" t="n">
        <x:v>400</x:v>
      </x:c>
      <x:c r="I1587" s="15" t="n">
        <x:v>800</x:v>
      </x:c>
      <x:c r="J1587" s="16" t="n">
        <x:f>IF(AND(ISNUMBER(F1587),ISNUMBER(H1587)),F1587*H1587,"")</x:f>
        <x:v>400</x:v>
      </x:c>
      <x:c r="K1587" s="16" t="n">
        <x:f>IF(AND(ISNUMBER(F1587),ISNUMBER(I1587)),F1587*I1587,"")</x:f>
        <x:v>800</x:v>
      </x:c>
      <x:c r="L1587" s="11" t="str">
        <x:v>Купить</x:v>
      </x:c>
      <x:c r="M1587" s="11" t="str">
        <x:v>Настройка и управление системой. Для Mac можно использовать один узел вместо отдельного ПК.</x:v>
      </x:c>
      <x:c r="N1587" s="11" t="str">
        <x:v>Бюджетная оценка на 03.10.2026. Источник подтверждает характеристики, а не цену.</x:v>
      </x:c>
      <x:c r="O1587" s="11" t="str">
        <x:f>IF(C1587="Опционально","Вне итога",IF(AND(ISNUMBER(F1587),ISNUMBER(H1587),ISNUMBER(I1587),F1587&gt;0,H1587&gt;=0,I1587&gt;=H1587),"Цена учтена","Уточнить цену/количество"))</x:f>
        <x:v>Цена учтена</x:v>
      </x:c>
      <x:c r="P1587" s="10"/>
      <x:c r="Q1587" s="18" t="str">
        <x:v>Бюджетная оценка автора</x:v>
      </x:c>
      <x:c r="R1587" s="18" t="str"/>
    </x:row>
    <x:row r="1588" ht="44" customHeight="1">
      <x:c r="A1588" s="10" t="str">
        <x:v>C1.2</x:v>
      </x:c>
      <x:c r="B1588" s="10" t="str">
        <x:v>C1</x:v>
      </x:c>
      <x:c r="C1588" s="11" t="str">
        <x:v>Оборудование</x:v>
      </x:c>
      <x:c r="D1588" s="11" t="str">
        <x:v>Монитор</x:v>
      </x:c>
      <x:c r="E1588" s="11" t="str">
        <x:v>27 дюймов, HDMI/DisplayPort</x:v>
      </x:c>
      <x:c r="F1588" s="14" t="n">
        <x:v>1</x:v>
      </x:c>
      <x:c r="G1588" s="3" t="str">
        <x:v>шт</x:v>
      </x:c>
      <x:c r="H1588" s="15" t="n">
        <x:v>160</x:v>
      </x:c>
      <x:c r="I1588" s="15" t="n">
        <x:v>320</x:v>
      </x:c>
      <x:c r="J1588" s="16" t="n">
        <x:f>IF(AND(ISNUMBER(F1588),ISNUMBER(H1588)),F1588*H1588,"")</x:f>
        <x:v>160</x:v>
      </x:c>
      <x:c r="K1588" s="16" t="n">
        <x:f>IF(AND(ISNUMBER(F1588),ISNUMBER(I1588)),F1588*I1588,"")</x:f>
        <x:v>320</x:v>
      </x:c>
      <x:c r="L1588" s="11" t="str">
        <x:v>Купить</x:v>
      </x:c>
      <x:c r="M1588" s="11" t="str"/>
      <x:c r="N1588" s="11" t="str">
        <x:v>Бюджетная оценка на 03.10.2026. Источник подтверждает характеристики, а не цену.</x:v>
      </x:c>
      <x:c r="O1588" s="11" t="str">
        <x:f>IF(C1588="Опционально","Вне итога",IF(AND(ISNUMBER(F1588),ISNUMBER(H1588),ISNUMBER(I1588),F1588&gt;0,H1588&gt;=0,I1588&gt;=H1588),"Цена учтена","Уточнить цену/количество"))</x:f>
        <x:v>Цена учтена</x:v>
      </x:c>
      <x:c r="P1588" s="10"/>
      <x:c r="Q1588" s="18" t="str">
        <x:v>Бюджетная оценка автора</x:v>
      </x:c>
      <x:c r="R1588" s="18" t="str"/>
    </x:row>
    <x:row r="1589" ht="44" customHeight="1">
      <x:c r="A1589" s="10" t="str">
        <x:v>C1.2</x:v>
      </x:c>
      <x:c r="B1589" s="10" t="str">
        <x:v>C1</x:v>
      </x:c>
      <x:c r="C1589" s="11" t="str">
        <x:v>Оборудование</x:v>
      </x:c>
      <x:c r="D1589" s="11" t="str">
        <x:v>Клавиатура и мышь</x:v>
      </x:c>
      <x:c r="E1589" s="11" t="str">
        <x:v>Проводные USB</x:v>
      </x:c>
      <x:c r="F1589" s="14" t="n">
        <x:v>1</x:v>
      </x:c>
      <x:c r="G1589" s="3" t="str">
        <x:v>к-т</x:v>
      </x:c>
      <x:c r="H1589" s="15" t="n">
        <x:v>30</x:v>
      </x:c>
      <x:c r="I1589" s="15" t="n">
        <x:v>70</x:v>
      </x:c>
      <x:c r="J1589" s="16" t="n">
        <x:f>IF(AND(ISNUMBER(F1589),ISNUMBER(H1589)),F1589*H1589,"")</x:f>
        <x:v>30</x:v>
      </x:c>
      <x:c r="K1589" s="16" t="n">
        <x:f>IF(AND(ISNUMBER(F1589),ISNUMBER(I1589)),F1589*I1589,"")</x:f>
        <x:v>70</x:v>
      </x:c>
      <x:c r="L1589" s="11" t="str">
        <x:v>Купить</x:v>
      </x:c>
      <x:c r="M1589" s="11" t="str"/>
      <x:c r="N1589" s="11" t="str">
        <x:v>Бюджетная оценка на 03.10.2026. Источник подтверждает характеристики, а не цену.</x:v>
      </x:c>
      <x:c r="O1589" s="11" t="str">
        <x:f>IF(C1589="Опционально","Вне итога",IF(AND(ISNUMBER(F1589),ISNUMBER(H1589),ISNUMBER(I1589),F1589&gt;0,H1589&gt;=0,I1589&gt;=H1589),"Цена учтена","Уточнить цену/количество"))</x:f>
        <x:v>Цена учтена</x:v>
      </x:c>
      <x:c r="P1589" s="10"/>
      <x:c r="Q1589" s="18" t="str">
        <x:v>Бюджетная оценка автора</x:v>
      </x:c>
      <x:c r="R1589" s="18" t="str"/>
    </x:row>
    <x:row r="1590" ht="44" customHeight="1">
      <x:c r="A1590" s="10" t="str">
        <x:v>C1.2</x:v>
      </x:c>
      <x:c r="B1590" s="10" t="str">
        <x:v>C1</x:v>
      </x:c>
      <x:c r="C1590" s="11" t="str">
        <x:v>Оборудование</x:v>
      </x:c>
      <x:c r="D1590" s="11" t="str">
        <x:v>Кабель монитора</x:v>
      </x:c>
      <x:c r="E1590" s="11" t="str">
        <x:v>HDMI/DisplayPort 2 м, по разъёму компьютера</x:v>
      </x:c>
      <x:c r="F1590" s="14" t="n">
        <x:v>1</x:v>
      </x:c>
      <x:c r="G1590" s="3" t="str">
        <x:v>шт</x:v>
      </x:c>
      <x:c r="H1590" s="15" t="n">
        <x:v>10</x:v>
      </x:c>
      <x:c r="I1590" s="15" t="n">
        <x:v>30</x:v>
      </x:c>
      <x:c r="J1590" s="16" t="n">
        <x:f>IF(AND(ISNUMBER(F1590),ISNUMBER(H1590)),F1590*H1590,"")</x:f>
        <x:v>10</x:v>
      </x:c>
      <x:c r="K1590" s="16" t="n">
        <x:f>IF(AND(ISNUMBER(F1590),ISNUMBER(I1590)),F1590*I1590,"")</x:f>
        <x:v>30</x:v>
      </x:c>
      <x:c r="L1590" s="11" t="str">
        <x:v>Купить</x:v>
      </x:c>
      <x:c r="M1590" s="11" t="str"/>
      <x:c r="N1590" s="11" t="str">
        <x:v>Бюджетная оценка на 03.10.2026. Источник подтверждает характеристики, а не цену.</x:v>
      </x:c>
      <x:c r="O1590" s="11" t="str">
        <x:f>IF(C1590="Опционально","Вне итога",IF(AND(ISNUMBER(F1590),ISNUMBER(H1590),ISNUMBER(I1590),F1590&gt;0,H1590&gt;=0,I1590&gt;=H1590),"Цена учтена","Уточнить цену/количество"))</x:f>
        <x:v>Цена учтена</x:v>
      </x:c>
      <x:c r="P1590" s="10"/>
      <x:c r="Q1590" s="18" t="str">
        <x:v>Бюджетная оценка автора</x:v>
      </x:c>
      <x:c r="R1590" s="18" t="str"/>
    </x:row>
    <x:row r="1591" ht="44" customHeight="1">
      <x:c r="A1591" s="10" t="str">
        <x:v>C1.2</x:v>
      </x:c>
      <x:c r="B1591" s="10" t="str">
        <x:v>C1</x:v>
      </x:c>
      <x:c r="C1591" s="11" t="str">
        <x:v>Оборудование</x:v>
      </x:c>
      <x:c r="D1591" s="11" t="str">
        <x:v>Патч-корды обычной сети</x:v>
      </x:c>
      <x:c r="E1591" s="11" t="str">
        <x:v>Cat6A, 2 м, RJ45, заводские</x:v>
      </x:c>
      <x:c r="F1591" s="14" t="n">
        <x:v>14</x:v>
      </x:c>
      <x:c r="G1591" s="3" t="str">
        <x:v>шт</x:v>
      </x:c>
      <x:c r="H1591" s="15" t="n">
        <x:v>8</x:v>
      </x:c>
      <x:c r="I1591" s="15" t="n">
        <x:v>20</x:v>
      </x:c>
      <x:c r="J1591" s="16" t="n">
        <x:f>IF(AND(ISNUMBER(F1591),ISNUMBER(H1591)),F1591*H1591,"")</x:f>
        <x:v>112</x:v>
      </x:c>
      <x:c r="K1591" s="16" t="n">
        <x:f>IF(AND(ISNUMBER(F1591),ISNUMBER(I1591)),F1591*I1591,"")</x:f>
        <x:v>280</x:v>
      </x:c>
      <x:c r="L1591" s="11" t="str">
        <x:v>Купить</x:v>
      </x:c>
      <x:c r="M1591" s="11" t="str">
        <x:v>12 рабочих соединений и 2 запасных. Длина 2 м является исходным допущением.</x:v>
      </x:c>
      <x:c r="N1591" s="11" t="str">
        <x:v>Бюджетная оценка на 03.10.2026. Источник подтверждает характеристики, а не цену.</x:v>
      </x:c>
      <x:c r="O1591" s="11" t="str">
        <x:f>IF(C1591="Опционально","Вне итога",IF(AND(ISNUMBER(F1591),ISNUMBER(H1591),ISNUMBER(I1591),F1591&gt;0,H1591&gt;=0,I1591&gt;=H1591),"Цена учтена","Уточнить цену/количество"))</x:f>
        <x:v>Цена учтена</x:v>
      </x:c>
      <x:c r="P1591" s="10"/>
      <x:c r="Q1591" s="18" t="str">
        <x:v>Бюджетная оценка автора</x:v>
      </x:c>
      <x:c r="R1591" s="18" t="str"/>
    </x:row>
    <x:row r="1592" ht="44" customHeight="1">
      <x:c r="A1592" s="10" t="str">
        <x:v>C1.2</x:v>
      </x:c>
      <x:c r="B1592" s="10" t="str">
        <x:v>C1</x:v>
      </x:c>
      <x:c r="C1592" s="11" t="str">
        <x:v>Оборудование</x:v>
      </x:c>
      <x:c r="D1592" s="11" t="str">
        <x:v>USB-накопители для восстановления</x:v>
      </x:c>
      <x:c r="E1592" s="11" t="str">
        <x:v>64GB USB 3.x</x:v>
      </x:c>
      <x:c r="F1592" s="14" t="n">
        <x:v>2</x:v>
      </x:c>
      <x:c r="G1592" s="3" t="str">
        <x:v>шт</x:v>
      </x:c>
      <x:c r="H1592" s="15" t="n">
        <x:v>12</x:v>
      </x:c>
      <x:c r="I1592" s="15" t="n">
        <x:v>25</x:v>
      </x:c>
      <x:c r="J1592" s="16" t="n">
        <x:f>IF(AND(ISNUMBER(F1592),ISNUMBER(H1592)),F1592*H1592,"")</x:f>
        <x:v>24</x:v>
      </x:c>
      <x:c r="K1592" s="16" t="n">
        <x:f>IF(AND(ISNUMBER(F1592),ISNUMBER(I1592)),F1592*I1592,"")</x:f>
        <x:v>50</x:v>
      </x:c>
      <x:c r="L1592" s="11" t="str">
        <x:v>Купить</x:v>
      </x:c>
      <x:c r="M1592" s="11" t="str">
        <x:v>Установочный носитель и аварийное восстановление. Не место хранения единственной копии данных.</x:v>
      </x:c>
      <x:c r="N1592" s="11" t="str">
        <x:v>Бюджетная оценка на 03.10.2026. Источник подтверждает характеристики, а не цену.</x:v>
      </x:c>
      <x:c r="O1592" s="11" t="str">
        <x:f>IF(C1592="Опционально","Вне итога",IF(AND(ISNUMBER(F1592),ISNUMBER(H1592),ISNUMBER(I1592),F1592&gt;0,H1592&gt;=0,I1592&gt;=H1592),"Цена учтена","Уточнить цену/количество"))</x:f>
        <x:v>Цена учтена</x:v>
      </x:c>
      <x:c r="P1592" s="10"/>
      <x:c r="Q1592" s="18" t="str">
        <x:v>Бюджетная оценка автора</x:v>
      </x:c>
      <x:c r="R1592" s="18" t="str"/>
    </x:row>
    <x:row r="1593" ht="44" customHeight="1">
      <x:c r="A1593" s="10" t="str">
        <x:v>C1.2</x:v>
      </x:c>
      <x:c r="B1593" s="10" t="str">
        <x:v>C1</x:v>
      </x:c>
      <x:c r="C1593" s="11" t="str">
        <x:v>Помещение</x:v>
      </x:c>
      <x:c r="D1593" s="11" t="str">
        <x:v>Обследование и проект</x:v>
      </x:c>
      <x:c r="E1593" s="11" t="str">
        <x:v>Электрик, специалист по охлаждению, проверка несущей способности пола</x:v>
      </x:c>
      <x:c r="F1593" s="14" t="n">
        <x:v>1</x:v>
      </x:c>
      <x:c r="G1593" s="3" t="str">
        <x:v>усл</x:v>
      </x:c>
      <x:c r="H1593" s="15" t="n">
        <x:v>500</x:v>
      </x:c>
      <x:c r="I1593" s="15" t="n">
        <x:v>1500</x:v>
      </x:c>
      <x:c r="J1593" s="16" t="n">
        <x:f>IF(AND(ISNUMBER(F1593),ISNUMBER(H1593)),F1593*H1593,"")</x:f>
        <x:v>500</x:v>
      </x:c>
      <x:c r="K1593" s="16" t="n">
        <x:f>IF(AND(ISNUMBER(F1593),ISNUMBER(I1593)),F1593*I1593,"")</x:f>
        <x:v>1500</x:v>
      </x:c>
      <x:c r="L1593" s="11" t="str">
        <x:v>Купить</x:v>
      </x:c>
      <x:c r="M1593" s="11" t="str">
        <x:v>Уточнить вводную мощность, трассы, дверные проёмы, этаж, шум и наружный блок. До закупки кабеля и защиты.</x:v>
      </x:c>
      <x:c r="N1593" s="11" t="str">
        <x:v>Бюджетная оценка на 03.10.2026. Источник подтверждает характеристики, а не цену.</x:v>
      </x:c>
      <x:c r="O1593" s="11" t="str">
        <x:f>IF(C1593="Опционально","Вне итога",IF(AND(ISNUMBER(F1593),ISNUMBER(H1593),ISNUMBER(I1593),F1593&gt;0,H1593&gt;=0,I1593&gt;=H1593),"Цена учтена","Уточнить цену/количество"))</x:f>
        <x:v>Цена учтена</x:v>
      </x:c>
      <x:c r="P1593" s="10"/>
      <x:c r="Q1593" s="18" t="str">
        <x:v>Бюджетная оценка автора</x:v>
      </x:c>
      <x:c r="R1593" s="18" t="str"/>
    </x:row>
    <x:row r="1594" ht="44" customHeight="1">
      <x:c r="A1594" s="10" t="str">
        <x:v>C1.2</x:v>
      </x:c>
      <x:c r="B1594" s="10" t="str">
        <x:v>C1</x:v>
      </x:c>
      <x:c r="C1594" s="11" t="str">
        <x:v>Помещение</x:v>
      </x:c>
      <x:c r="D1594" s="11" t="str">
        <x:v>Подготовка поверхностей</x:v>
      </x:c>
      <x:c r="E1594" s="11" t="str">
        <x:v>Обеспыливание, герметизация щелей, ремонт покрытия существующей комнаты</x:v>
      </x:c>
      <x:c r="F1594" s="14" t="n">
        <x:v>12</x:v>
      </x:c>
      <x:c r="G1594" s="3" t="str">
        <x:v>м²</x:v>
      </x:c>
      <x:c r="H1594" s="15" t="n">
        <x:v>30</x:v>
      </x:c>
      <x:c r="I1594" s="15" t="n">
        <x:v>80</x:v>
      </x:c>
      <x:c r="J1594" s="16" t="n">
        <x:f>IF(AND(ISNUMBER(F1594),ISNUMBER(H1594)),F1594*H1594,"")</x:f>
        <x:v>360</x:v>
      </x:c>
      <x:c r="K1594" s="16" t="n">
        <x:f>IF(AND(ISNUMBER(F1594),ISNUMBER(I1594)),F1594*I1594,"")</x:f>
        <x:v>960</x:v>
      </x:c>
      <x:c r="L1594" s="11" t="str">
        <x:v>Купить</x:v>
      </x:c>
      <x:c r="M1594" s="11" t="str">
        <x:v>Исходно помещение с готовыми стенами и крышей. Строительство здания не рассчитано.</x:v>
      </x:c>
      <x:c r="N1594" s="11" t="str">
        <x:v>Бюджетная оценка на 03.10.2026. Источник подтверждает характеристики, а не цену.</x:v>
      </x:c>
      <x:c r="O1594" s="11" t="str">
        <x:f>IF(C1594="Опционально","Вне итога",IF(AND(ISNUMBER(F1594),ISNUMBER(H1594),ISNUMBER(I1594),F1594&gt;0,H1594&gt;=0,I1594&gt;=H1594),"Цена учтена","Уточнить цену/количество"))</x:f>
        <x:v>Цена учтена</x:v>
      </x:c>
      <x:c r="P1594" s="10"/>
      <x:c r="Q1594" s="18" t="str">
        <x:v>Бюджетная оценка автора</x:v>
      </x:c>
      <x:c r="R1594" s="18" t="str"/>
    </x:row>
    <x:row r="1595" ht="44" customHeight="1">
      <x:c r="A1595" s="10" t="str">
        <x:v>C1.2</x:v>
      </x:c>
      <x:c r="B1595" s="10" t="str">
        <x:v>C1</x:v>
      </x:c>
      <x:c r="C1595" s="11" t="str">
        <x:v>Помещение</x:v>
      </x:c>
      <x:c r="D1595" s="11" t="str">
        <x:v>Усиление пола и перемещение тяжёлого оборудования</x:v>
      </x:c>
      <x:c r="E1595" s="11" t="str">
        <x:v>Работы по результатам обследования, бюджетный резерв</x:v>
      </x:c>
      <x:c r="F1595" s="14" t="n">
        <x:v>1</x:v>
      </x:c>
      <x:c r="G1595" s="3" t="str">
        <x:v>резерв</x:v>
      </x:c>
      <x:c r="H1595" s="15" t="n">
        <x:v>0</x:v>
      </x:c>
      <x:c r="I1595" s="15" t="n">
        <x:v>2000</x:v>
      </x:c>
      <x:c r="J1595" s="16" t="n">
        <x:f>IF(AND(ISNUMBER(F1595),ISNUMBER(H1595)),F1595*H1595,"")</x:f>
        <x:v>0</x:v>
      </x:c>
      <x:c r="K1595" s="16" t="n">
        <x:f>IF(AND(ISNUMBER(F1595),ISNUMBER(I1595)),F1595*I1595,"")</x:f>
        <x:v>2000</x:v>
      </x:c>
      <x:c r="L1595" s="11" t="str">
        <x:v>Резерв</x:v>
      </x:c>
      <x:c r="M1595" s="11" t="str">
        <x:v>Может не понадобиться. Для тяжёлых стоек нагрузку подтверждает инженер, цену даёт подрядчик.</x:v>
      </x:c>
      <x:c r="N1595" s="11" t="str">
        <x:v>Бюджетная оценка на 03.10.2026. Источник подтверждает характеристики, а не цену.</x:v>
      </x:c>
      <x:c r="O1595" s="11" t="str">
        <x:f>IF(C1595="Опционально","Вне итога",IF(AND(ISNUMBER(F1595),ISNUMBER(H1595),ISNUMBER(I1595),F1595&gt;0,H1595&gt;=0,I1595&gt;=H1595),"Цена учтена","Уточнить цену/количество"))</x:f>
        <x:v>Цена учтена</x:v>
      </x:c>
      <x:c r="P1595" s="10"/>
      <x:c r="Q1595" s="18" t="str">
        <x:v>Бюджетная оценка автора</x:v>
      </x:c>
      <x:c r="R1595" s="18" t="str"/>
    </x:row>
    <x:row r="1596" ht="44" customHeight="1">
      <x:c r="A1596" s="10" t="str">
        <x:v>C1.2</x:v>
      </x:c>
      <x:c r="B1596" s="10" t="str">
        <x:v>C1</x:v>
      </x:c>
      <x:c r="C1596" s="11" t="str">
        <x:v>Помещение</x:v>
      </x:c>
      <x:c r="D1596" s="11" t="str">
        <x:v>Размещение компьютеров</x:v>
      </x:c>
      <x:c r="E1596" s="11" t="str">
        <x:v>Стол/стойка с открытым доступом воздуха, нагрузка по массе устройств</x:v>
      </x:c>
      <x:c r="F1596" s="14" t="n">
        <x:v>1</x:v>
      </x:c>
      <x:c r="G1596" s="3" t="str">
        <x:v>к-т</x:v>
      </x:c>
      <x:c r="H1596" s="15" t="n">
        <x:v>250</x:v>
      </x:c>
      <x:c r="I1596" s="15" t="n">
        <x:v>800</x:v>
      </x:c>
      <x:c r="J1596" s="16" t="n">
        <x:f>IF(AND(ISNUMBER(F1596),ISNUMBER(H1596)),F1596*H1596,"")</x:f>
        <x:v>250</x:v>
      </x:c>
      <x:c r="K1596" s="16" t="n">
        <x:f>IF(AND(ISNUMBER(F1596),ISNUMBER(I1596)),F1596*I1596,"")</x:f>
        <x:v>800</x:v>
      </x:c>
      <x:c r="L1596" s="11" t="str">
        <x:v>Купить</x:v>
      </x:c>
      <x:c r="M1596" s="11" t="str">
        <x:v>Не закрывать Mac/Spark в шкаф без принудительной вентиляции.</x:v>
      </x:c>
      <x:c r="N1596" s="11" t="str">
        <x:v>Бюджетная оценка на 03.10.2026. Источник подтверждает характеристики, а не цену.</x:v>
      </x:c>
      <x:c r="O1596" s="11" t="str">
        <x:f>IF(C1596="Опционально","Вне итога",IF(AND(ISNUMBER(F1596),ISNUMBER(H1596),ISNUMBER(I1596),F1596&gt;0,H1596&gt;=0,I1596&gt;=H1596),"Цена учтена","Уточнить цену/количество"))</x:f>
        <x:v>Цена учтена</x:v>
      </x:c>
      <x:c r="P1596" s="10"/>
      <x:c r="Q1596" s="18" t="str">
        <x:v>Бюджетная оценка автора</x:v>
      </x:c>
      <x:c r="R1596" s="18" t="str"/>
    </x:row>
    <x:row r="1597" ht="61" customHeight="1">
      <x:c r="A1597" s="10" t="str">
        <x:v>C1.2</x:v>
      </x:c>
      <x:c r="B1597" s="10" t="str">
        <x:v>C1</x:v>
      </x:c>
      <x:c r="C1597" s="11" t="str">
        <x:v>Помещение</x:v>
      </x:c>
      <x:c r="D1597" s="11" t="str">
        <x:v>Источник бесперебойного питания</x:v>
      </x:c>
      <x:c r="E1597" s="11" t="str">
        <x:v>Онлайн ИБП 3kVA. Активная мощность ≥1.75kW</x:v>
      </x:c>
      <x:c r="F1597" s="14" t="n">
        <x:v>1</x:v>
      </x:c>
      <x:c r="G1597" s="3" t="str">
        <x:v>шт</x:v>
      </x:c>
      <x:c r="H1597" s="15" t="n">
        <x:v>1400</x:v>
      </x:c>
      <x:c r="I1597" s="15" t="n">
        <x:v>2800</x:v>
      </x:c>
      <x:c r="J1597" s="16" t="n">
        <x:f>IF(AND(ISNUMBER(F1597),ISNUMBER(H1597)),F1597*H1597,"")</x:f>
        <x:v>1400</x:v>
      </x:c>
      <x:c r="K1597" s="16" t="n">
        <x:f>IF(AND(ISNUMBER(F1597),ISNUMBER(I1597)),F1597*I1597,"")</x:f>
        <x:v>2800</x:v>
      </x:c>
      <x:c r="L1597" s="11" t="str">
        <x:v>Купить</x:v>
      </x:c>
      <x:c r="M1597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1597" s="11" t="str">
        <x:v>Бюджетная оценка на 03.10.2026. Источник подтверждает характеристики, а не цену.</x:v>
      </x:c>
      <x:c r="O1597" s="11" t="str">
        <x:f>IF(C1597="Опционально","Вне итога",IF(AND(ISNUMBER(F1597),ISNUMBER(H1597),ISNUMBER(I1597),F1597&gt;0,H1597&gt;=0,I1597&gt;=H1597),"Цена учтена","Уточнить цену/количество"))</x:f>
        <x:v>Цена учтена</x:v>
      </x:c>
      <x:c r="P1597" s="10"/>
      <x:c r="Q1597" s="18" t="str">
        <x:v>Бюджетная оценка автора</x:v>
      </x:c>
      <x:c r="R1597" s="18" t="str"/>
    </x:row>
    <x:row r="1598" ht="61" customHeight="1">
      <x:c r="A1598" s="10" t="str">
        <x:v>C1.2</x:v>
      </x:c>
      <x:c r="B1598" s="10" t="str">
        <x:v>C1</x:v>
      </x:c>
      <x:c r="C1598" s="11" t="str">
        <x:v>Помещение</x:v>
      </x:c>
      <x:c r="D1598" s="11" t="str">
        <x:v>Батареи и шкаф батарей</x:v>
      </x:c>
      <x:c r="E1598" s="11" t="str">
        <x:v>Внешний комплект, 5–10 минут при нагрузке 1.4kW</x:v>
      </x:c>
      <x:c r="F1598" s="14" t="n">
        <x:v>1</x:v>
      </x:c>
      <x:c r="G1598" s="3" t="str">
        <x:v>к-т</x:v>
      </x:c>
      <x:c r="H1598" s="15" t="n">
        <x:v>489.99999999999994</x:v>
      </x:c>
      <x:c r="I1598" s="15" t="n">
        <x:v>1190</x:v>
      </x:c>
      <x:c r="J1598" s="16" t="n">
        <x:f>IF(AND(ISNUMBER(F1598),ISNUMBER(H1598)),F1598*H1598,"")</x:f>
        <x:v>489.99999999999994</x:v>
      </x:c>
      <x:c r="K1598" s="16" t="n">
        <x:f>IF(AND(ISNUMBER(F1598),ISNUMBER(I1598)),F1598*I1598,"")</x:f>
        <x:v>1190</x:v>
      </x:c>
      <x:c r="L1598" s="11" t="str">
        <x:v>Купить</x:v>
      </x:c>
      <x:c r="M1598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1598" s="11" t="str">
        <x:v>Бюджетная оценка на 03.10.2026. Источник подтверждает характеристики, а не цену.</x:v>
      </x:c>
      <x:c r="O1598" s="11" t="str">
        <x:f>IF(C1598="Опционально","Вне итога",IF(AND(ISNUMBER(F1598),ISNUMBER(H1598),ISNUMBER(I1598),F1598&gt;0,H1598&gt;=0,I1598&gt;=H1598),"Цена учтена","Уточнить цену/количество"))</x:f>
        <x:v>Цена учтена</x:v>
      </x:c>
      <x:c r="P1598" s="10"/>
      <x:c r="Q1598" s="18" t="str">
        <x:v>Бюджетная оценка автора</x:v>
      </x:c>
      <x:c r="R1598" s="18" t="str"/>
    </x:row>
    <x:row r="1599" ht="44" customHeight="1">
      <x:c r="A1599" s="10" t="str">
        <x:v>C1.2</x:v>
      </x:c>
      <x:c r="B1599" s="10" t="str">
        <x:v>C1</x:v>
      </x:c>
      <x:c r="C1599" s="11" t="str">
        <x:v>Помещение</x:v>
      </x:c>
      <x:c r="D1599" s="11" t="str">
        <x:v>Сервисный обход ИБП</x:v>
      </x:c>
      <x:c r="E1599" s="11" t="str">
        <x:v>Внешний maintenance bypass и кабели подключения</x:v>
      </x:c>
      <x:c r="F1599" s="14" t="n">
        <x:v>1</x:v>
      </x:c>
      <x:c r="G1599" s="3" t="str">
        <x:v>к-т</x:v>
      </x:c>
      <x:c r="H1599" s="15" t="n">
        <x:v>200</x:v>
      </x:c>
      <x:c r="I1599" s="15" t="n">
        <x:v>600</x:v>
      </x:c>
      <x:c r="J1599" s="16" t="n">
        <x:f>IF(AND(ISNUMBER(F1599),ISNUMBER(H1599)),F1599*H1599,"")</x:f>
        <x:v>200</x:v>
      </x:c>
      <x:c r="K1599" s="16" t="n">
        <x:f>IF(AND(ISNUMBER(F1599),ISNUMBER(I1599)),F1599*I1599,"")</x:f>
        <x:v>600</x:v>
      </x:c>
      <x:c r="L1599" s="11" t="str">
        <x:v>Купить</x:v>
      </x:c>
      <x:c r="M1599" s="11" t="str">
        <x:v>Позволяет обслуживать ИБП. Тип подключения согласует электрик.</x:v>
      </x:c>
      <x:c r="N1599" s="11" t="str">
        <x:v>Бюджетная оценка на 03.10.2026. Источник подтверждает характеристики, а не цену.</x:v>
      </x:c>
      <x:c r="O1599" s="11" t="str">
        <x:f>IF(C1599="Опционально","Вне итога",IF(AND(ISNUMBER(F1599),ISNUMBER(H1599),ISNUMBER(I1599),F1599&gt;0,H1599&gt;=0,I1599&gt;=H1599),"Цена учтена","Уточнить цену/количество"))</x:f>
        <x:v>Цена учтена</x:v>
      </x:c>
      <x:c r="P1599" s="10"/>
      <x:c r="Q1599" s="18" t="str">
        <x:v>Бюджетная оценка автора</x:v>
      </x:c>
      <x:c r="R1599" s="18" t="str"/>
    </x:row>
    <x:row r="1600" ht="44" customHeight="1">
      <x:c r="A1600" s="10" t="str">
        <x:v>C1.2</x:v>
      </x:c>
      <x:c r="B1600" s="10" t="str">
        <x:v>C1</x:v>
      </x:c>
      <x:c r="C1600" s="11" t="str">
        <x:v>Помещение</x:v>
      </x:c>
      <x:c r="D1600" s="11" t="str">
        <x:v>Розетки для IT-оборудования</x:v>
      </x:c>
      <x:c r="E1600" s="11" t="str">
        <x:v>Промышленные блоки/розетки с защитой по проекту</x:v>
      </x:c>
      <x:c r="F1600" s="14" t="n">
        <x:v>4</x:v>
      </x:c>
      <x:c r="G1600" s="3" t="str">
        <x:v>к-т</x:v>
      </x:c>
      <x:c r="H1600" s="15" t="n">
        <x:v>35</x:v>
      </x:c>
      <x:c r="I1600" s="15" t="n">
        <x:v>100</x:v>
      </x:c>
      <x:c r="J1600" s="16" t="n">
        <x:f>IF(AND(ISNUMBER(F1600),ISNUMBER(H1600)),F1600*H1600,"")</x:f>
        <x:v>140</x:v>
      </x:c>
      <x:c r="K1600" s="16" t="n">
        <x:f>IF(AND(ISNUMBER(F1600),ISNUMBER(I1600)),F1600*I1600,"")</x:f>
        <x:v>400</x:v>
      </x:c>
      <x:c r="L1600" s="11" t="str">
        <x:v>Купить</x:v>
      </x:c>
      <x:c r="M1600" s="11" t="str">
        <x:v>Обычный бытовой удлинитель не заменяет линию требуемой мощности.</x:v>
      </x:c>
      <x:c r="N1600" s="11" t="str">
        <x:v>Бюджетная оценка на 03.10.2026. Источник подтверждает характеристики, а не цену.</x:v>
      </x:c>
      <x:c r="O1600" s="11" t="str">
        <x:f>IF(C1600="Опционально","Вне итога",IF(AND(ISNUMBER(F1600),ISNUMBER(H1600),ISNUMBER(I1600),F1600&gt;0,H1600&gt;=0,I1600&gt;=H1600),"Цена учтена","Уточнить цену/количество"))</x:f>
        <x:v>Цена учтена</x:v>
      </x:c>
      <x:c r="P1600" s="10"/>
      <x:c r="Q1600" s="18" t="str">
        <x:v>Бюджетная оценка автора</x:v>
      </x:c>
      <x:c r="R1600" s="18" t="str"/>
    </x:row>
    <x:row r="1601" ht="44" customHeight="1">
      <x:c r="A1601" s="10" t="str">
        <x:v>C1.2</x:v>
      </x:c>
      <x:c r="B1601" s="10" t="str">
        <x:v>C1</x:v>
      </x:c>
      <x:c r="C1601" s="11" t="str">
        <x:v>Помещение</x:v>
      </x:c>
      <x:c r="D1601" s="11" t="str">
        <x:v>Электрощит помещения</x:v>
      </x:c>
      <x:c r="E1601" s="11" t="str">
        <x:v>Вводной выключатель, отдельные линии IT и охлаждения, УЗИП, учёт, защитные устройства</x:v>
      </x:c>
      <x:c r="F1601" s="14" t="n">
        <x:v>1</x:v>
      </x:c>
      <x:c r="G1601" s="3" t="str">
        <x:v>к-т</x:v>
      </x:c>
      <x:c r="H1601" s="15" t="n">
        <x:v>500</x:v>
      </x:c>
      <x:c r="I1601" s="15" t="n">
        <x:v>1500</x:v>
      </x:c>
      <x:c r="J1601" s="16" t="n">
        <x:f>IF(AND(ISNUMBER(F1601),ISNUMBER(H1601)),F1601*H1601,"")</x:f>
        <x:v>500</x:v>
      </x:c>
      <x:c r="K1601" s="16" t="n">
        <x:f>IF(AND(ISNUMBER(F1601),ISNUMBER(I1601)),F1601*I1601,"")</x:f>
        <x:v>1500</x:v>
      </x:c>
      <x:c r="L1601" s="11" t="str">
        <x:v>Купить</x:v>
      </x:c>
      <x:c r="M1601" s="11" t="str">
        <x:v>Номиналы, селективность, УЗО и сечения определяются проектом. В цену включена комплектация щита.</x:v>
      </x:c>
      <x:c r="N1601" s="11" t="str">
        <x:v>Бюджетная оценка на 03.10.2026. Источник подтверждает характеристики, а не цену.</x:v>
      </x:c>
      <x:c r="O1601" s="11" t="str">
        <x:f>IF(C1601="Опционально","Вне итога",IF(AND(ISNUMBER(F1601),ISNUMBER(H1601),ISNUMBER(I1601),F1601&gt;0,H1601&gt;=0,I1601&gt;=H1601),"Цена учтена","Уточнить цену/количество"))</x:f>
        <x:v>Цена учтена</x:v>
      </x:c>
      <x:c r="P1601" s="10"/>
      <x:c r="Q1601" s="18" t="str">
        <x:v>Бюджетная оценка автора</x:v>
      </x:c>
      <x:c r="R1601" s="18" t="str"/>
    </x:row>
    <x:row r="1602" ht="44" customHeight="1">
      <x:c r="A1602" s="10" t="str">
        <x:v>C1.2</x:v>
      </x:c>
      <x:c r="B1602" s="10" t="str">
        <x:v>C1</x:v>
      </x:c>
      <x:c r="C1602" s="11" t="str">
        <x:v>Помещение</x:v>
      </x:c>
      <x:c r="D1602" s="11" t="str">
        <x:v>Силовой кабель и прокладка до комнаты</x:v>
      </x:c>
      <x:c r="E1602" s="11" t="str">
        <x:v>Кабель, лоток, вводы и крепления. Сечение по расчёту</x:v>
      </x:c>
      <x:c r="F1602" s="14" t="n">
        <x:v>30</x:v>
      </x:c>
      <x:c r="G1602" s="3" t="str">
        <x:v>м</x:v>
      </x:c>
      <x:c r="H1602" s="15" t="n">
        <x:v>15</x:v>
      </x:c>
      <x:c r="I1602" s="15" t="n">
        <x:v>35</x:v>
      </x:c>
      <x:c r="J1602" s="16" t="n">
        <x:f>IF(AND(ISNUMBER(F1602),ISNUMBER(H1602)),F1602*H1602,"")</x:f>
        <x:v>450</x:v>
      </x:c>
      <x:c r="K1602" s="16" t="n">
        <x:f>IF(AND(ISNUMBER(F1602),ISNUMBER(I1602)),F1602*I1602,"")</x:f>
        <x:v>1050</x:v>
      </x:c>
      <x:c r="L1602" s="11" t="str">
        <x:v>Купить</x:v>
      </x:c>
      <x:c r="M1602" s="11" t="str">
        <x:v>Исходная трасса 30 м. Меняется после обмера. Не является готовым выбором сечения кабеля.</x:v>
      </x:c>
      <x:c r="N1602" s="11" t="str">
        <x:v>Бюджетная оценка на 03.10.2026. Источник подтверждает характеристики, а не цену.</x:v>
      </x:c>
      <x:c r="O1602" s="11" t="str">
        <x:f>IF(C1602="Опционально","Вне итога",IF(AND(ISNUMBER(F1602),ISNUMBER(H1602),ISNUMBER(I1602),F1602&gt;0,H1602&gt;=0,I1602&gt;=H1602),"Цена учтена","Уточнить цену/количество"))</x:f>
        <x:v>Цена учтена</x:v>
      </x:c>
      <x:c r="P1602" s="10"/>
      <x:c r="Q1602" s="18" t="str">
        <x:v>Бюджетная оценка автора</x:v>
      </x:c>
      <x:c r="R1602" s="18" t="str"/>
    </x:row>
    <x:row r="1603" ht="44" customHeight="1">
      <x:c r="A1603" s="10" t="str">
        <x:v>C1.2</x:v>
      </x:c>
      <x:c r="B1603" s="10" t="str">
        <x:v>C1</x:v>
      </x:c>
      <x:c r="C1603" s="11" t="str">
        <x:v>Помещение</x:v>
      </x:c>
      <x:c r="D1603" s="11" t="str">
        <x:v>Внутренние силовые линии</x:v>
      </x:c>
      <x:c r="E1603" s="11" t="str">
        <x:v>Кабели от щита до ИБП/PDU и оборудования охлаждения</x:v>
      </x:c>
      <x:c r="F1603" s="14" t="n">
        <x:v>24</x:v>
      </x:c>
      <x:c r="G1603" s="3" t="str">
        <x:v>м</x:v>
      </x:c>
      <x:c r="H1603" s="15" t="n">
        <x:v>12</x:v>
      </x:c>
      <x:c r="I1603" s="15" t="n">
        <x:v>30</x:v>
      </x:c>
      <x:c r="J1603" s="16" t="n">
        <x:f>IF(AND(ISNUMBER(F1603),ISNUMBER(H1603)),F1603*H1603,"")</x:f>
        <x:v>288</x:v>
      </x:c>
      <x:c r="K1603" s="16" t="n">
        <x:f>IF(AND(ISNUMBER(F1603),ISNUMBER(I1603)),F1603*I1603,"")</x:f>
        <x:v>720</x:v>
      </x:c>
      <x:c r="L1603" s="11" t="str">
        <x:v>Купить</x:v>
      </x:c>
      <x:c r="M1603" s="11" t="str">
        <x:v>Исходные длины. Наконечники, разъёмы и крепёж учтены в строке расходников.</x:v>
      </x:c>
      <x:c r="N1603" s="11" t="str">
        <x:v>Бюджетная оценка на 03.10.2026. Источник подтверждает характеристики, а не цену.</x:v>
      </x:c>
      <x:c r="O1603" s="11" t="str">
        <x:f>IF(C1603="Опционально","Вне итога",IF(AND(ISNUMBER(F1603),ISNUMBER(H1603),ISNUMBER(I1603),F1603&gt;0,H1603&gt;=0,I1603&gt;=H1603),"Цена учтена","Уточнить цену/количество"))</x:f>
        <x:v>Цена учтена</x:v>
      </x:c>
      <x:c r="P1603" s="10"/>
      <x:c r="Q1603" s="18" t="str">
        <x:v>Бюджетная оценка автора</x:v>
      </x:c>
      <x:c r="R1603" s="18" t="str"/>
    </x:row>
    <x:row r="1604" ht="61" customHeight="1">
      <x:c r="A1604" s="10" t="str">
        <x:v>C1.2</x:v>
      </x:c>
      <x:c r="B1604" s="10" t="str">
        <x:v>C1</x:v>
      </x:c>
      <x:c r="C1604" s="11" t="str">
        <x:v>Помещение</x:v>
      </x:c>
      <x:c r="D1604" s="11" t="str">
        <x:v>Резерв на увеличение доступной мощности</x:v>
      </x:c>
      <x:c r="E1604" s="11" t="str">
        <x:v>Техническое присоединение/изменение ввода, если существующей мощности не хватает</x:v>
      </x:c>
      <x:c r="F1604" s="14" t="n">
        <x:v>1</x:v>
      </x:c>
      <x:c r="G1604" s="3" t="str">
        <x:v>резерв</x:v>
      </x:c>
      <x:c r="H1604" s="15" t="n">
        <x:v>0</x:v>
      </x:c>
      <x:c r="I1604" s="15" t="n">
        <x:v>5000</x:v>
      </x:c>
      <x:c r="J1604" s="16" t="n">
        <x:f>IF(AND(ISNUMBER(F1604),ISNUMBER(H1604)),F1604*H1604,"")</x:f>
        <x:v>0</x:v>
      </x:c>
      <x:c r="K1604" s="16" t="n">
        <x:f>IF(AND(ISNUMBER(F1604),ISNUMBER(I1604)),F1604*I1604,"")</x:f>
        <x:v>5000</x:v>
      </x:c>
      <x:c r="L1604" s="11" t="str">
        <x:v>Резерв</x:v>
      </x:c>
      <x:c r="M1604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1604" s="11" t="str">
        <x:v>Бюджетная оценка на 03.10.2026. Источник подтверждает характеристики, а не цену.</x:v>
      </x:c>
      <x:c r="O1604" s="11" t="str">
        <x:f>IF(C1604="Опционально","Вне итога",IF(AND(ISNUMBER(F1604),ISNUMBER(H1604),ISNUMBER(I1604),F1604&gt;0,H1604&gt;=0,I1604&gt;=H1604),"Цена учтена","Уточнить цену/количество"))</x:f>
        <x:v>Цена учтена</x:v>
      </x:c>
      <x:c r="P1604" s="10"/>
      <x:c r="Q1604" s="18" t="str">
        <x:v>Бюджетная оценка автора</x:v>
      </x:c>
      <x:c r="R1604" s="18" t="str"/>
    </x:row>
    <x:row r="1605" ht="61" customHeight="1">
      <x:c r="A1605" s="10" t="str">
        <x:v>C1.2</x:v>
      </x:c>
      <x:c r="B1605" s="10" t="str">
        <x:v>C1</x:v>
      </x:c>
      <x:c r="C1605" s="11" t="str">
        <x:v>Помещение</x:v>
      </x:c>
      <x:c r="D1605" s="11" t="str">
        <x:v>Постоянное охлаждение комнаты</x:v>
      </x:c>
      <x:c r="E1605" s="11" t="str">
        <x:v>1 установка(и), суммарно ≥2kW холода. Работа 24/7</x:v>
      </x:c>
      <x:c r="F1605" s="14" t="n">
        <x:v>1</x:v>
      </x:c>
      <x:c r="G1605" s="3" t="str">
        <x:v>шт</x:v>
      </x:c>
      <x:c r="H1605" s="15" t="n">
        <x:v>700</x:v>
      </x:c>
      <x:c r="I1605" s="15" t="n">
        <x:v>1700</x:v>
      </x:c>
      <x:c r="J1605" s="16" t="n">
        <x:f>IF(AND(ISNUMBER(F1605),ISNUMBER(H1605)),F1605*H1605,"")</x:f>
        <x:v>700</x:v>
      </x:c>
      <x:c r="K1605" s="16" t="n">
        <x:f>IF(AND(ISNUMBER(F1605),ISNUMBER(I1605)),F1605*I1605,"")</x:f>
        <x:v>1700</x:v>
      </x:c>
      <x:c r="L1605" s="11" t="str">
        <x:v>Купить</x:v>
      </x:c>
      <x:c r="M1605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1605" s="11" t="str">
        <x:v>Бюджетная оценка на 03.10.2026. Источник подтверждает характеристики, а не цену.</x:v>
      </x:c>
      <x:c r="O1605" s="11" t="str">
        <x:f>IF(C1605="Опционально","Вне итога",IF(AND(ISNUMBER(F1605),ISNUMBER(H1605),ISNUMBER(I1605),F1605&gt;0,H1605&gt;=0,I1605&gt;=H1605),"Цена учтена","Уточнить цену/количество"))</x:f>
        <x:v>Цена учтена</x:v>
      </x:c>
      <x:c r="P1605" s="10"/>
      <x:c r="Q1605" s="18" t="str">
        <x:v>Бюджетная оценка автора</x:v>
      </x:c>
      <x:c r="R1605" s="18" t="str"/>
    </x:row>
    <x:row r="1606" ht="44" customHeight="1">
      <x:c r="A1606" s="10" t="str">
        <x:v>C1.2</x:v>
      </x:c>
      <x:c r="B1606" s="10" t="str">
        <x:v>C1</x:v>
      </x:c>
      <x:c r="C1606" s="11" t="str">
        <x:v>Помещение</x:v>
      </x:c>
      <x:c r="D1606" s="11" t="str">
        <x:v>Трассы охлаждения и дренаж</x:v>
      </x:c>
      <x:c r="E1606" s="11" t="str">
        <x:v>Подача/обратка или фреон, теплоизоляция, отвод конденсата, кронштейны</x:v>
      </x:c>
      <x:c r="F1606" s="14" t="n">
        <x:v>20</x:v>
      </x:c>
      <x:c r="G1606" s="3" t="str">
        <x:v>м</x:v>
      </x:c>
      <x:c r="H1606" s="15" t="n">
        <x:v>25</x:v>
      </x:c>
      <x:c r="I1606" s="15" t="n">
        <x:v>65</x:v>
      </x:c>
      <x:c r="J1606" s="16" t="n">
        <x:f>IF(AND(ISNUMBER(F1606),ISNUMBER(H1606)),F1606*H1606,"")</x:f>
        <x:v>500</x:v>
      </x:c>
      <x:c r="K1606" s="16" t="n">
        <x:f>IF(AND(ISNUMBER(F1606),ISNUMBER(I1606)),F1606*I1606,"")</x:f>
        <x:v>1300</x:v>
      </x:c>
      <x:c r="L1606" s="11" t="str">
        <x:v>Купить</x:v>
      </x:c>
      <x:c r="M1606" s="11" t="str">
        <x:v>20 м на установку как исходная длина. Проверить допустимую длину и перепад высот.</x:v>
      </x:c>
      <x:c r="N1606" s="11" t="str">
        <x:v>Бюджетная оценка на 03.10.2026. Источник подтверждает характеристики, а не цену.</x:v>
      </x:c>
      <x:c r="O1606" s="11" t="str">
        <x:f>IF(C1606="Опционально","Вне итога",IF(AND(ISNUMBER(F1606),ISNUMBER(H1606),ISNUMBER(I1606),F1606&gt;0,H1606&gt;=0,I1606&gt;=H1606),"Цена учтена","Уточнить цену/количество"))</x:f>
        <x:v>Цена учтена</x:v>
      </x:c>
      <x:c r="P1606" s="10"/>
      <x:c r="Q1606" s="18" t="str">
        <x:v>Бюджетная оценка автора</x:v>
      </x:c>
      <x:c r="R1606" s="18" t="str"/>
    </x:row>
    <x:row r="1607" ht="44" customHeight="1">
      <x:c r="A1607" s="10" t="str">
        <x:v>C1.2</x:v>
      </x:c>
      <x:c r="B1607" s="10" t="str">
        <x:v>C1</x:v>
      </x:c>
      <x:c r="C1607" s="11" t="str">
        <x:v>Помещение</x:v>
      </x:c>
      <x:c r="D1607" s="11" t="str">
        <x:v>Монтаж и настройка охлаждения</x:v>
      </x:c>
      <x:c r="E1607" s="11" t="str">
        <x:v>Установка наружных блоков, вакуумирование/заправка, настройка 24/7</x:v>
      </x:c>
      <x:c r="F1607" s="14" t="n">
        <x:v>1</x:v>
      </x:c>
      <x:c r="G1607" s="3" t="str">
        <x:v>усл</x:v>
      </x:c>
      <x:c r="H1607" s="15" t="n">
        <x:v>600</x:v>
      </x:c>
      <x:c r="I1607" s="15" t="n">
        <x:v>1800</x:v>
      </x:c>
      <x:c r="J1607" s="16" t="n">
        <x:f>IF(AND(ISNUMBER(F1607),ISNUMBER(H1607)),F1607*H1607,"")</x:f>
        <x:v>600</x:v>
      </x:c>
      <x:c r="K1607" s="16" t="n">
        <x:f>IF(AND(ISNUMBER(F1607),ISNUMBER(I1607)),F1607*I1607,"")</x:f>
        <x:v>1800</x:v>
      </x:c>
      <x:c r="L1607" s="11" t="str">
        <x:v>Купить</x:v>
      </x:c>
      <x:c r="M1607" s="11" t="str"/>
      <x:c r="N1607" s="11" t="str">
        <x:v>Бюджетная оценка на 03.10.2026. Источник подтверждает характеристики, а не цену.</x:v>
      </x:c>
      <x:c r="O1607" s="11" t="str">
        <x:f>IF(C1607="Опционально","Вне итога",IF(AND(ISNUMBER(F1607),ISNUMBER(H1607),ISNUMBER(I1607),F1607&gt;0,H1607&gt;=0,I1607&gt;=H1607),"Цена учтена","Уточнить цену/количество"))</x:f>
        <x:v>Цена учтена</x:v>
      </x:c>
      <x:c r="P1607" s="10"/>
      <x:c r="Q1607" s="18" t="str">
        <x:v>Бюджетная оценка автора</x:v>
      </x:c>
      <x:c r="R1607" s="18" t="str"/>
    </x:row>
    <x:row r="1608" ht="44" customHeight="1">
      <x:c r="A1608" s="10" t="str">
        <x:v>C1.2</x:v>
      </x:c>
      <x:c r="B1608" s="10" t="str">
        <x:v>C1</x:v>
      </x:c>
      <x:c r="C1608" s="11" t="str">
        <x:v>Помещение</x:v>
      </x:c>
      <x:c r="D1608" s="11" t="str">
        <x:v>Вентиляция и уплотнение вводов</x:v>
      </x:c>
      <x:c r="E1608" s="11" t="str">
        <x:v>Регулируемая вентиляция, решётки/фильтры, герметизация проходок</x:v>
      </x:c>
      <x:c r="F1608" s="14" t="n">
        <x:v>1</x:v>
      </x:c>
      <x:c r="G1608" s="3" t="str">
        <x:v>к-т</x:v>
      </x:c>
      <x:c r="H1608" s="15" t="n">
        <x:v>250</x:v>
      </x:c>
      <x:c r="I1608" s="15" t="n">
        <x:v>800</x:v>
      </x:c>
      <x:c r="J1608" s="16" t="n">
        <x:f>IF(AND(ISNUMBER(F1608),ISNUMBER(H1608)),F1608*H1608,"")</x:f>
        <x:v>250</x:v>
      </x:c>
      <x:c r="K1608" s="16" t="n">
        <x:f>IF(AND(ISNUMBER(F1608),ISNUMBER(I1608)),F1608*I1608,"")</x:f>
        <x:v>800</x:v>
      </x:c>
      <x:c r="L1608" s="11" t="str">
        <x:v>Купить</x:v>
      </x:c>
      <x:c r="M1608" s="11" t="str">
        <x:v>Кондиционер не обеспечивает приток воздуха сам по себе. Решение согласуется с расчётом охлаждения.</x:v>
      </x:c>
      <x:c r="N1608" s="11" t="str">
        <x:v>Бюджетная оценка на 03.10.2026. Источник подтверждает характеристики, а не цену.</x:v>
      </x:c>
      <x:c r="O1608" s="11" t="str">
        <x:f>IF(C1608="Опционально","Вне итога",IF(AND(ISNUMBER(F1608),ISNUMBER(H1608),ISNUMBER(I1608),F1608&gt;0,H1608&gt;=0,I1608&gt;=H1608),"Цена учтена","Уточнить цену/количество"))</x:f>
        <x:v>Цена учтена</x:v>
      </x:c>
      <x:c r="P1608" s="10"/>
      <x:c r="Q1608" s="18" t="str">
        <x:v>Бюджетная оценка автора</x:v>
      </x:c>
      <x:c r="R1608" s="18" t="str"/>
    </x:row>
    <x:row r="1609" ht="44" customHeight="1">
      <x:c r="A1609" s="10" t="str">
        <x:v>C1.2</x:v>
      </x:c>
      <x:c r="B1609" s="10" t="str">
        <x:v>C1</x:v>
      </x:c>
      <x:c r="C1609" s="11" t="str">
        <x:v>Помещение</x:v>
      </x:c>
      <x:c r="D1609" s="11" t="str">
        <x:v>Пожарная сигнализация</x:v>
      </x:c>
      <x:c r="E1609" s="11" t="str">
        <x:v>Датчик дыма, подключение к существующей системе или автономный комплект</x:v>
      </x:c>
      <x:c r="F1609" s="14" t="n">
        <x:v>1</x:v>
      </x:c>
      <x:c r="G1609" s="3" t="str">
        <x:v>к-т</x:v>
      </x:c>
      <x:c r="H1609" s="15" t="n">
        <x:v>150</x:v>
      </x:c>
      <x:c r="I1609" s="15" t="n">
        <x:v>700</x:v>
      </x:c>
      <x:c r="J1609" s="16" t="n">
        <x:f>IF(AND(ISNUMBER(F1609),ISNUMBER(H1609)),F1609*H1609,"")</x:f>
        <x:v>150</x:v>
      </x:c>
      <x:c r="K1609" s="16" t="n">
        <x:f>IF(AND(ISNUMBER(F1609),ISNUMBER(I1609)),F1609*I1609,"")</x:f>
        <x:v>700</x:v>
      </x:c>
      <x:c r="L1609" s="11" t="str">
        <x:v>Купить</x:v>
      </x:c>
      <x:c r="M1609" s="11" t="str"/>
      <x:c r="N1609" s="11" t="str">
        <x:v>Бюджетная оценка на 03.10.2026. Источник подтверждает характеристики, а не цену.</x:v>
      </x:c>
      <x:c r="O1609" s="11" t="str">
        <x:f>IF(C1609="Опционально","Вне итога",IF(AND(ISNUMBER(F1609),ISNUMBER(H1609),ISNUMBER(I1609),F1609&gt;0,H1609&gt;=0,I1609&gt;=H1609),"Цена учтена","Уточнить цену/количество"))</x:f>
        <x:v>Цена учтена</x:v>
      </x:c>
      <x:c r="P1609" s="10"/>
      <x:c r="Q1609" s="18" t="str">
        <x:v>Бюджетная оценка автора</x:v>
      </x:c>
      <x:c r="R1609" s="18" t="str"/>
    </x:row>
    <x:row r="1610" ht="44" customHeight="1">
      <x:c r="A1610" s="10" t="str">
        <x:v>C1.2</x:v>
      </x:c>
      <x:c r="B1610" s="10" t="str">
        <x:v>C1</x:v>
      </x:c>
      <x:c r="C1610" s="11" t="str">
        <x:v>Помещение</x:v>
      </x:c>
      <x:c r="D1610" s="11" t="str">
        <x:v>Огнетушители и обозначения</x:v>
      </x:c>
      <x:c r="E1610" s="11" t="str">
        <x:v>2 подходящих для электрооборудования огнетушителя, указатели</x:v>
      </x:c>
      <x:c r="F1610" s="14" t="n">
        <x:v>1</x:v>
      </x:c>
      <x:c r="G1610" s="3" t="str">
        <x:v>к-т</x:v>
      </x:c>
      <x:c r="H1610" s="15" t="n">
        <x:v>140</x:v>
      </x:c>
      <x:c r="I1610" s="15" t="n">
        <x:v>400</x:v>
      </x:c>
      <x:c r="J1610" s="16" t="n">
        <x:f>IF(AND(ISNUMBER(F1610),ISNUMBER(H1610)),F1610*H1610,"")</x:f>
        <x:v>140</x:v>
      </x:c>
      <x:c r="K1610" s="16" t="n">
        <x:f>IF(AND(ISNUMBER(F1610),ISNUMBER(I1610)),F1610*I1610,"")</x:f>
        <x:v>400</x:v>
      </x:c>
      <x:c r="L1610" s="11" t="str">
        <x:v>Купить</x:v>
      </x:c>
      <x:c r="M1610" s="11" t="str">
        <x:v>Тип и размещение определяет местный проект помещения.</x:v>
      </x:c>
      <x:c r="N1610" s="11" t="str">
        <x:v>Бюджетная оценка на 03.10.2026. Источник подтверждает характеристики, а не цену.</x:v>
      </x:c>
      <x:c r="O1610" s="11" t="str">
        <x:f>IF(C1610="Опционально","Вне итога",IF(AND(ISNUMBER(F1610),ISNUMBER(H1610),ISNUMBER(I1610),F1610&gt;0,H1610&gt;=0,I1610&gt;=H1610),"Цена учтена","Уточнить цену/количество"))</x:f>
        <x:v>Цена учтена</x:v>
      </x:c>
      <x:c r="P1610" s="10"/>
      <x:c r="Q1610" s="18" t="str">
        <x:v>Бюджетная оценка автора</x:v>
      </x:c>
      <x:c r="R1610" s="18" t="str"/>
    </x:row>
    <x:row r="1611" ht="44" customHeight="1">
      <x:c r="A1611" s="10" t="str">
        <x:v>C1.2</x:v>
      </x:c>
      <x:c r="B1611" s="10" t="str">
        <x:v>C1</x:v>
      </x:c>
      <x:c r="C1611" s="11" t="str">
        <x:v>Помещение</x:v>
      </x:c>
      <x:c r="D1611" s="11" t="str">
        <x:v>Контроль температуры и влажности</x:v>
      </x:c>
      <x:c r="E1611" s="11" t="str">
        <x:v>Сетевой датчик с 2–4 внешними зондами и уведомлением</x:v>
      </x:c>
      <x:c r="F1611" s="14" t="n">
        <x:v>1</x:v>
      </x:c>
      <x:c r="G1611" s="3" t="str">
        <x:v>к-т</x:v>
      </x:c>
      <x:c r="H1611" s="15" t="n">
        <x:v>150</x:v>
      </x:c>
      <x:c r="I1611" s="15" t="n">
        <x:v>600</x:v>
      </x:c>
      <x:c r="J1611" s="16" t="n">
        <x:f>IF(AND(ISNUMBER(F1611),ISNUMBER(H1611)),F1611*H1611,"")</x:f>
        <x:v>150</x:v>
      </x:c>
      <x:c r="K1611" s="16" t="n">
        <x:f>IF(AND(ISNUMBER(F1611),ISNUMBER(I1611)),F1611*I1611,"")</x:f>
        <x:v>600</x:v>
      </x:c>
      <x:c r="L1611" s="11" t="str">
        <x:v>Купить</x:v>
      </x:c>
      <x:c r="M1611" s="11" t="str">
        <x:v>Настроить аварийное завершение работы при перегреве/сбое охлаждения.</x:v>
      </x:c>
      <x:c r="N1611" s="11" t="str">
        <x:v>Бюджетная оценка на 03.10.2026. Источник подтверждает характеристики, а не цену.</x:v>
      </x:c>
      <x:c r="O1611" s="11" t="str">
        <x:f>IF(C1611="Опционально","Вне итога",IF(AND(ISNUMBER(F1611),ISNUMBER(H1611),ISNUMBER(I1611),F1611&gt;0,H1611&gt;=0,I1611&gt;=H1611),"Цена учтена","Уточнить цену/количество"))</x:f>
        <x:v>Цена учтена</x:v>
      </x:c>
      <x:c r="P1611" s="10"/>
      <x:c r="Q1611" s="18" t="str">
        <x:v>Бюджетная оценка автора</x:v>
      </x:c>
      <x:c r="R1611" s="18" t="str"/>
    </x:row>
    <x:row r="1612" ht="44" customHeight="1">
      <x:c r="A1612" s="10" t="str">
        <x:v>C1.2</x:v>
      </x:c>
      <x:c r="B1612" s="10" t="str">
        <x:v>C1</x:v>
      </x:c>
      <x:c r="C1612" s="11" t="str">
        <x:v>Помещение</x:v>
      </x:c>
      <x:c r="D1612" s="11" t="str">
        <x:v>Крепёж и мелкие расходники</x:v>
      </x:c>
      <x:c r="E1612" s="11" t="str">
        <x:v>Наконечники, клеммы, маркировка, стяжки-липучки, вводы, запас кабеля</x:v>
      </x:c>
      <x:c r="F1612" s="14" t="n">
        <x:v>1</x:v>
      </x:c>
      <x:c r="G1612" s="3" t="str">
        <x:v>к-т</x:v>
      </x:c>
      <x:c r="H1612" s="15" t="n">
        <x:v>120</x:v>
      </x:c>
      <x:c r="I1612" s="15" t="n">
        <x:v>350</x:v>
      </x:c>
      <x:c r="J1612" s="16" t="n">
        <x:f>IF(AND(ISNUMBER(F1612),ISNUMBER(H1612)),F1612*H1612,"")</x:f>
        <x:v>120</x:v>
      </x:c>
      <x:c r="K1612" s="16" t="n">
        <x:f>IF(AND(ISNUMBER(F1612),ISNUMBER(I1612)),F1612*I1612,"")</x:f>
        <x:v>350</x:v>
      </x:c>
      <x:c r="L1612" s="11" t="str">
        <x:v>Купить</x:v>
      </x:c>
      <x:c r="M1612" s="11" t="str"/>
      <x:c r="N1612" s="11" t="str">
        <x:v>Бюджетная оценка на 03.10.2026. Источник подтверждает характеристики, а не цену.</x:v>
      </x:c>
      <x:c r="O1612" s="11" t="str">
        <x:f>IF(C1612="Опционально","Вне итога",IF(AND(ISNUMBER(F1612),ISNUMBER(H1612),ISNUMBER(I1612),F1612&gt;0,H1612&gt;=0,I1612&gt;=H1612),"Цена учтена","Уточнить цену/количество"))</x:f>
        <x:v>Цена учтена</x:v>
      </x:c>
      <x:c r="P1612" s="10"/>
      <x:c r="Q1612" s="18" t="str">
        <x:v>Бюджетная оценка автора</x:v>
      </x:c>
      <x:c r="R1612" s="18" t="str"/>
    </x:row>
    <x:row r="1613" ht="44" customHeight="1">
      <x:c r="A1613" s="10" t="str">
        <x:v>C1.2</x:v>
      </x:c>
      <x:c r="B1613" s="10" t="str">
        <x:v>C1</x:v>
      </x:c>
      <x:c r="C1613" s="11" t="str">
        <x:v>Помещение</x:v>
      </x:c>
      <x:c r="D1613" s="11" t="str">
        <x:v>Монтаж и измерения электрики</x:v>
      </x:c>
      <x:c r="E1613" s="11" t="str">
        <x:v>Монтаж, проверка защит, заземления и нагрузочный тест</x:v>
      </x:c>
      <x:c r="F1613" s="14" t="n">
        <x:v>1</x:v>
      </x:c>
      <x:c r="G1613" s="3" t="str">
        <x:v>усл</x:v>
      </x:c>
      <x:c r="H1613" s="15" t="n">
        <x:v>600</x:v>
      </x:c>
      <x:c r="I1613" s="15" t="n">
        <x:v>2000</x:v>
      </x:c>
      <x:c r="J1613" s="16" t="n">
        <x:f>IF(AND(ISNUMBER(F1613),ISNUMBER(H1613)),F1613*H1613,"")</x:f>
        <x:v>600</x:v>
      </x:c>
      <x:c r="K1613" s="16" t="n">
        <x:f>IF(AND(ISNUMBER(F1613),ISNUMBER(I1613)),F1613*I1613,"")</x:f>
        <x:v>2000</x:v>
      </x:c>
      <x:c r="L1613" s="11" t="str">
        <x:v>Купить</x:v>
      </x:c>
      <x:c r="M1613" s="11" t="str"/>
      <x:c r="N1613" s="11" t="str">
        <x:v>Бюджетная оценка на 03.10.2026. Источник подтверждает характеристики, а не цену.</x:v>
      </x:c>
      <x:c r="O1613" s="11" t="str">
        <x:f>IF(C1613="Опционально","Вне итога",IF(AND(ISNUMBER(F1613),ISNUMBER(H1613),ISNUMBER(I1613),F1613&gt;0,H1613&gt;=0,I1613&gt;=H1613),"Цена учтена","Уточнить цену/количество"))</x:f>
        <x:v>Цена учтена</x:v>
      </x:c>
      <x:c r="P1613" s="10"/>
      <x:c r="Q1613" s="18" t="str">
        <x:v>Бюджетная оценка автора</x:v>
      </x:c>
      <x:c r="R1613" s="18" t="str"/>
    </x:row>
    <x:row r="1614" ht="44" customHeight="1">
      <x:c r="A1614" s="10" t="str">
        <x:v>C1.2</x:v>
      </x:c>
      <x:c r="B1614" s="10" t="str">
        <x:v>C1</x:v>
      </x:c>
      <x:c r="C1614" s="11" t="str">
        <x:v>Помещение</x:v>
      </x:c>
      <x:c r="D1614" s="11" t="str">
        <x:v>Доставка, разгрузка и занос</x:v>
      </x:c>
      <x:c r="E1614" s="11" t="str">
        <x:v>Транспорт, такелаж, страховка перевозки</x:v>
      </x:c>
      <x:c r="F1614" s="14" t="n">
        <x:v>1</x:v>
      </x:c>
      <x:c r="G1614" s="3" t="str">
        <x:v>усл</x:v>
      </x:c>
      <x:c r="H1614" s="15" t="n">
        <x:v>300</x:v>
      </x:c>
      <x:c r="I1614" s="15" t="n">
        <x:v>1000</x:v>
      </x:c>
      <x:c r="J1614" s="16" t="n">
        <x:f>IF(AND(ISNUMBER(F1614),ISNUMBER(H1614)),F1614*H1614,"")</x:f>
        <x:v>300</x:v>
      </x:c>
      <x:c r="K1614" s="16" t="n">
        <x:f>IF(AND(ISNUMBER(F1614),ISNUMBER(I1614)),F1614*I1614,"")</x:f>
        <x:v>1000</x:v>
      </x:c>
      <x:c r="L1614" s="11" t="str">
        <x:v>Купить</x:v>
      </x:c>
      <x:c r="M1614" s="11" t="str">
        <x:v>Без импортной пошлины/НДС. Для тяжёлых серверов проверить маршрут заноса заранее.</x:v>
      </x:c>
      <x:c r="N1614" s="11" t="str">
        <x:v>Бюджетная оценка на 03.10.2026. Источник подтверждает характеристики, а не цену.</x:v>
      </x:c>
      <x:c r="O1614" s="11" t="str">
        <x:f>IF(C1614="Опционально","Вне итога",IF(AND(ISNUMBER(F1614),ISNUMBER(H1614),ISNUMBER(I1614),F1614&gt;0,H1614&gt;=0,I1614&gt;=H1614),"Цена учтена","Уточнить цену/количество"))</x:f>
        <x:v>Цена учтена</x:v>
      </x:c>
      <x:c r="P1614" s="10"/>
      <x:c r="Q1614" s="18" t="str">
        <x:v>Бюджетная оценка автора</x:v>
      </x:c>
      <x:c r="R1614" s="18" t="str"/>
    </x:row>
    <x:row r="1615" ht="44" customHeight="1">
      <x:c r="A1615" s="10" t="str">
        <x:v>C1.2</x:v>
      </x:c>
      <x:c r="B1615" s="10" t="str">
        <x:v>C1</x:v>
      </x:c>
      <x:c r="C1615" s="11" t="str">
        <x:v>Опционально</x:v>
      </x:c>
      <x:c r="D1615" s="11" t="str">
        <x:v>Резервная система охлаждения</x:v>
      </x:c>
      <x:c r="E1615" s="11" t="str">
        <x:v>N+1 с автоматическим переключением, расчёт отдельно</x:v>
      </x:c>
      <x:c r="F1615" s="14" t="n">
        <x:v>1</x:v>
      </x:c>
      <x:c r="G1615" s="3" t="str">
        <x:v>к-т</x:v>
      </x:c>
      <x:c r="H1615" s="15"/>
      <x:c r="I1615" s="15"/>
      <x:c r="J1615" s="16" t="str">
        <x:f>IF(AND(ISNUMBER(F1615),ISNUMBER(H1615)),F1615*H1615,"")</x:f>
      </x:c>
      <x:c r="K1615" s="16" t="str">
        <x:f>IF(AND(ISNUMBER(F1615),ISNUMBER(I1615)),F1615*I1615,"")</x:f>
      </x:c>
      <x:c r="L1615" s="11" t="str">
        <x:v>По проекту</x:v>
      </x:c>
      <x:c r="M1615" s="11" t="str">
        <x:v>Нужна для непрерывной работы при отказе охлаждения. В базовом бюджете система останавливается безопасно.</x:v>
      </x:c>
      <x:c r="N1615" s="11" t="str">
        <x:v>Без цены. Требуется отдельное предложение.</x:v>
      </x:c>
      <x:c r="O1615" s="11" t="str">
        <x:f>IF(C1615="Опционально","Вне итога",IF(AND(ISNUMBER(F1615),ISNUMBER(H1615),ISNUMBER(I1615),F1615&gt;0,H1615&gt;=0,I1615&gt;=H1615),"Цена учтена","Уточнить цену/количество"))</x:f>
        <x:v>Вне итога</x:v>
      </x:c>
      <x:c r="P1615" s="10"/>
      <x:c r="Q1615" s="18" t="str">
        <x:v>Бюджетная оценка автора</x:v>
      </x:c>
      <x:c r="R1615" s="18" t="str"/>
    </x:row>
    <x:row r="1616" ht="44" customHeight="1">
      <x:c r="A1616" s="10" t="str">
        <x:v>C1.2</x:v>
      </x:c>
      <x:c r="B1616" s="10" t="str">
        <x:v>C1</x:v>
      </x:c>
      <x:c r="C1616" s="11" t="str">
        <x:v>Опционально</x:v>
      </x:c>
      <x:c r="D1616" s="11" t="str">
        <x:v>Генератор и переключение ввода</x:v>
      </x:c>
      <x:c r="E1616" s="11" t="str">
        <x:v>Для длительных отключений, размер по проекту</x:v>
      </x:c>
      <x:c r="F1616" s="14" t="n">
        <x:v>1</x:v>
      </x:c>
      <x:c r="G1616" s="3" t="str">
        <x:v>к-т</x:v>
      </x:c>
      <x:c r="H1616" s="15"/>
      <x:c r="I1616" s="15"/>
      <x:c r="J1616" s="16" t="str">
        <x:f>IF(AND(ISNUMBER(F1616),ISNUMBER(H1616)),F1616*H1616,"")</x:f>
      </x:c>
      <x:c r="K1616" s="16" t="str">
        <x:f>IF(AND(ISNUMBER(F1616),ISNUMBER(I1616)),F1616*I1616,"")</x:f>
      </x:c>
      <x:c r="L1616" s="11" t="str">
        <x:v>По проекту</x:v>
      </x:c>
      <x:c r="M1616" s="11" t="str">
        <x:v>Не включён в базовую сумму. ИБП рассчитан на короткую автономность и завершение работы.</x:v>
      </x:c>
      <x:c r="N1616" s="11" t="str">
        <x:v>Без цены. Требуется отдельное предложение.</x:v>
      </x:c>
      <x:c r="O1616" s="11" t="str">
        <x:f>IF(C1616="Опционально","Вне итога",IF(AND(ISNUMBER(F1616),ISNUMBER(H1616),ISNUMBER(I1616),F1616&gt;0,H1616&gt;=0,I1616&gt;=H1616),"Цена учтена","Уточнить цену/количество"))</x:f>
        <x:v>Вне итога</x:v>
      </x:c>
      <x:c r="P1616" s="10"/>
      <x:c r="Q1616" s="18" t="str">
        <x:v>Бюджетная оценка автора</x:v>
      </x:c>
      <x:c r="R1616" s="18" t="str"/>
    </x:row>
    <x:row r="1617" ht="61" customHeight="1">
      <x:c r="A1617" s="10" t="str">
        <x:v>C1.2</x:v>
      </x:c>
      <x:c r="B1617" s="10" t="str">
        <x:v>C1</x:v>
      </x:c>
      <x:c r="C1617" s="11" t="str">
        <x:v>Запуск</x:v>
      </x:c>
      <x:c r="D1617" s="11" t="str">
        <x:v>Системное ПО</x:v>
      </x:c>
      <x:c r="E1617" s="11" t="str">
        <x:v>DGX OS Arm, драйверы GB10, совместимый runtime</x:v>
      </x:c>
      <x:c r="F1617" s="14" t="n">
        <x:v>1</x:v>
      </x:c>
      <x:c r="G1617" s="3" t="str">
        <x:v>к-т</x:v>
      </x:c>
      <x:c r="H1617" s="15" t="n">
        <x:v>0</x:v>
      </x:c>
      <x:c r="I1617" s="15" t="n">
        <x:v>0</x:v>
      </x:c>
      <x:c r="J1617" s="16" t="n">
        <x:f>IF(AND(ISNUMBER(F1617),ISNUMBER(H1617)),F1617*H1617,"")</x:f>
        <x:v>0</x:v>
      </x:c>
      <x:c r="K1617" s="16" t="n">
        <x:f>IF(AND(ISNUMBER(F1617),ISNUMBER(I1617)),F1617*I1617,"")</x:f>
        <x:v>0</x:v>
      </x:c>
      <x:c r="L1617" s="11" t="str">
        <x:v>Без оплаты лицензии</x:v>
      </x:c>
      <x:c r="M1617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1617" s="11" t="str">
        <x:v>Бюджетная оценка на 03.10.2026. Источник подтверждает характеристики, а не цену.</x:v>
      </x:c>
      <x:c r="O1617" s="11" t="str">
        <x:f>IF(C1617="Опционально","Вне итога",IF(AND(ISNUMBER(F1617),ISNUMBER(H1617),ISNUMBER(I1617),F1617&gt;0,H1617&gt;=0,I1617&gt;=H1617),"Цена учтена","Уточнить цену/количество"))</x:f>
        <x:v>Цена учтена</x:v>
      </x:c>
      <x:c r="P1617" s="10"/>
      <x:c r="Q1617" s="18" t="str">
        <x:v>Moonshot: Kimi K3, модель</x:v>
      </x:c>
      <x:c r="R1617" s="18" t="str">
        <x:v>https://huggingface.co/moonshotai/Kimi-K3</x:v>
      </x:c>
    </x:row>
    <x:row r="1618" ht="44" customHeight="1">
      <x:c r="A1618" s="10" t="str">
        <x:v>C1.2</x:v>
      </x:c>
      <x:c r="B1618" s="10" t="str">
        <x:v>C1</x:v>
      </x:c>
      <x:c r="C1618" s="11" t="str">
        <x:v>Запуск</x:v>
      </x:c>
      <x:c r="D1618" s="11" t="str">
        <x:v>Установка и настройка оборудования</x:v>
      </x:c>
      <x:c r="E1618" s="11" t="str">
        <x:v>Обновление firmware, ОС, драйверов, сеть, диски и мониторинг</x:v>
      </x:c>
      <x:c r="F1618" s="14" t="n">
        <x:v>1</x:v>
      </x:c>
      <x:c r="G1618" s="3" t="str">
        <x:v>усл</x:v>
      </x:c>
      <x:c r="H1618" s="15" t="n">
        <x:v>600</x:v>
      </x:c>
      <x:c r="I1618" s="15" t="n">
        <x:v>2000</x:v>
      </x:c>
      <x:c r="J1618" s="16" t="n">
        <x:f>IF(AND(ISNUMBER(F1618),ISNUMBER(H1618)),F1618*H1618,"")</x:f>
        <x:v>600</x:v>
      </x:c>
      <x:c r="K1618" s="16" t="n">
        <x:f>IF(AND(ISNUMBER(F1618),ISNUMBER(I1618)),F1618*I1618,"")</x:f>
        <x:v>2000</x:v>
      </x:c>
      <x:c r="L1618" s="11" t="str">
        <x:v>Купить</x:v>
      </x:c>
      <x:c r="M1618" s="11" t="str">
        <x:v>Фиксированная работа при покупке, без помесячного обслуживания.</x:v>
      </x:c>
      <x:c r="N1618" s="11" t="str">
        <x:v>Бюджетная оценка на 03.10.2026. Источник подтверждает характеристики, а не цену.</x:v>
      </x:c>
      <x:c r="O1618" s="11" t="str">
        <x:f>IF(C1618="Опционально","Вне итога",IF(AND(ISNUMBER(F1618),ISNUMBER(H1618),ISNUMBER(I1618),F1618&gt;0,H1618&gt;=0,I1618&gt;=H1618),"Цена учтена","Уточнить цену/количество"))</x:f>
        <x:v>Цена учтена</x:v>
      </x:c>
      <x:c r="P1618" s="10"/>
      <x:c r="Q1618" s="18" t="str">
        <x:v>Бюджетная оценка автора</x:v>
      </x:c>
      <x:c r="R1618" s="18" t="str"/>
    </x:row>
    <x:row r="1619" ht="44" customHeight="1">
      <x:c r="A1619" s="10" t="str">
        <x:v>C1.2</x:v>
      </x:c>
      <x:c r="B1619" s="10" t="str">
        <x:v>C1</x:v>
      </x:c>
      <x:c r="C1619" s="11" t="str">
        <x:v>Запуск</x:v>
      </x:c>
      <x:c r="D1619" s="11" t="str">
        <x:v>Загрузка и проверка модели</x:v>
      </x:c>
      <x:c r="E1619" s="11" t="str">
        <x:v>Загрузка на локальные SSD, проверка файлов, подбор контекста, нагрузочный тест</x:v>
      </x:c>
      <x:c r="F1619" s="14" t="n">
        <x:v>1</x:v>
      </x:c>
      <x:c r="G1619" s="3" t="str">
        <x:v>усл</x:v>
      </x:c>
      <x:c r="H1619" s="15" t="n">
        <x:v>400</x:v>
      </x:c>
      <x:c r="I1619" s="15" t="n">
        <x:v>1400</x:v>
      </x:c>
      <x:c r="J1619" s="16" t="n">
        <x:f>IF(AND(ISNUMBER(F1619),ISNUMBER(H1619)),F1619*H1619,"")</x:f>
        <x:v>400</x:v>
      </x:c>
      <x:c r="K1619" s="16" t="n">
        <x:f>IF(AND(ISNUMBER(F1619),ISNUMBER(I1619)),F1619*I1619,"")</x:f>
        <x:v>1400</x:v>
      </x:c>
      <x:c r="L1619" s="11" t="str">
        <x:v>Купить</x:v>
      </x:c>
      <x:c r="M1619" s="11" t="str">
        <x:v>Проверить память, время первого ответа, токены/с, качество и восстановление после перезагрузки.</x:v>
      </x:c>
      <x:c r="N1619" s="11" t="str">
        <x:v>Бюджетная оценка на 03.10.2026. Источник подтверждает характеристики, а не цену.</x:v>
      </x:c>
      <x:c r="O1619" s="11" t="str">
        <x:f>IF(C1619="Опционально","Вне итога",IF(AND(ISNUMBER(F1619),ISNUMBER(H1619),ISNUMBER(I1619),F1619&gt;0,H1619&gt;=0,I1619&gt;=H1619),"Цена учтена","Уточнить цену/количество"))</x:f>
        <x:v>Цена учтена</x:v>
      </x:c>
      <x:c r="P1619" s="10"/>
      <x:c r="Q1619" s="18" t="str">
        <x:v>Бюджетная оценка автора</x:v>
      </x:c>
      <x:c r="R1619" s="18" t="str"/>
    </x:row>
    <x:row r="1620" ht="44" customHeight="1">
      <x:c r="A1620" s="10" t="str">
        <x:v>C1.2</x:v>
      </x:c>
      <x:c r="B1620" s="10" t="str">
        <x:v>C1</x:v>
      </x:c>
      <x:c r="C1620" s="11" t="str">
        <x:v>Запуск</x:v>
      </x:c>
      <x:c r="D1620" s="11" t="str">
        <x:v>Резервное копирование и документация</x:v>
      </x:c>
      <x:c r="E1620" s="11" t="str">
        <x:v>Настроить копии, аварийное завершение и восстановление. Передать инструкцию</x:v>
      </x:c>
      <x:c r="F1620" s="14" t="n">
        <x:v>1</x:v>
      </x:c>
      <x:c r="G1620" s="3" t="str">
        <x:v>усл</x:v>
      </x:c>
      <x:c r="H1620" s="15" t="n">
        <x:v>300</x:v>
      </x:c>
      <x:c r="I1620" s="15" t="n">
        <x:v>1000</x:v>
      </x:c>
      <x:c r="J1620" s="16" t="n">
        <x:f>IF(AND(ISNUMBER(F1620),ISNUMBER(H1620)),F1620*H1620,"")</x:f>
        <x:v>300</x:v>
      </x:c>
      <x:c r="K1620" s="16" t="n">
        <x:f>IF(AND(ISNUMBER(F1620),ISNUMBER(I1620)),F1620*I1620,"")</x:f>
        <x:v>1000</x:v>
      </x:c>
      <x:c r="L1620" s="11" t="str">
        <x:v>Купить</x:v>
      </x:c>
      <x:c r="M1620" s="11" t="str"/>
      <x:c r="N1620" s="11" t="str">
        <x:v>Бюджетная оценка на 03.10.2026. Источник подтверждает характеристики, а не цену.</x:v>
      </x:c>
      <x:c r="O1620" s="11" t="str">
        <x:f>IF(C1620="Опционально","Вне итога",IF(AND(ISNUMBER(F1620),ISNUMBER(H1620),ISNUMBER(I1620),F1620&gt;0,H1620&gt;=0,I1620&gt;=H1620),"Цена учтена","Уточнить цену/количество"))</x:f>
        <x:v>Цена учтена</x:v>
      </x:c>
      <x:c r="P1620" s="10"/>
      <x:c r="Q1620" s="18" t="str">
        <x:v>Бюджетная оценка автора</x:v>
      </x:c>
      <x:c r="R1620" s="18" t="str"/>
    </x:row>
    <x:row r="1621" ht="44" customHeight="1">
      <x:c r="A1621" s="10" t="str">
        <x:v>C1.2</x:v>
      </x:c>
      <x:c r="B1621" s="10" t="str">
        <x:v>C1</x:v>
      </x:c>
      <x:c r="C1621" s="11" t="str">
        <x:v>Запуск</x:v>
      </x:c>
      <x:c r="D1621" s="11" t="str">
        <x:v>Резерв на адаптацию программы запуска</x:v>
      </x:c>
      <x:c r="E1621" s="11" t="str">
        <x:v>Прототип распределения модели, совместимость kernels/обмена</x:v>
      </x:c>
      <x:c r="F1621" s="14" t="n">
        <x:v>1</x:v>
      </x:c>
      <x:c r="G1621" s="3" t="str">
        <x:v>резерв</x:v>
      </x:c>
      <x:c r="H1621" s="15" t="n">
        <x:v>5000</x:v>
      </x:c>
      <x:c r="I1621" s="15" t="n">
        <x:v>25000</x:v>
      </x:c>
      <x:c r="J1621" s="16" t="n">
        <x:f>IF(AND(ISNUMBER(F1621),ISNUMBER(H1621)),F1621*H1621,"")</x:f>
        <x:v>5000</x:v>
      </x:c>
      <x:c r="K1621" s="16" t="n">
        <x:f>IF(AND(ISNUMBER(F1621),ISNUMBER(I1621)),F1621*I1621,"")</x:f>
        <x:v>25000</x:v>
      </x:c>
      <x:c r="L1621" s="11" t="str">
        <x:v>Резерв</x:v>
      </x:c>
      <x:c r="M1621" s="11" t="str">
        <x:v>Плановая сумма для эксперимента. Успешный запуск K3 не гарантирован. Срок и полный бюджет разработки после прототипа.</x:v>
      </x:c>
      <x:c r="N1621" s="11" t="str">
        <x:v>Бюджетная оценка на 03.10.2026. Источник подтверждает характеристики, а не цену.</x:v>
      </x:c>
      <x:c r="O1621" s="11" t="str">
        <x:f>IF(C1621="Опционально","Вне итога",IF(AND(ISNUMBER(F1621),ISNUMBER(H1621),ISNUMBER(I1621),F1621&gt;0,H1621&gt;=0,I1621&gt;=H1621),"Цена учтена","Уточнить цену/количество"))</x:f>
        <x:v>Цена учтена</x:v>
      </x:c>
      <x:c r="P1621" s="10"/>
      <x:c r="Q1621" s="18" t="str">
        <x:v>Бюджетная оценка автора</x:v>
      </x:c>
      <x:c r="R1621" s="18" t="str"/>
    </x:row>
    <x:row r="1622" ht="44" customHeight="1">
      <x:c r="A1622" s="10" t="str">
        <x:v>C2</x:v>
      </x:c>
      <x:c r="B1622" s="10" t="str">
        <x:v>C2</x:v>
      </x:c>
      <x:c r="C1622" s="11" t="str">
        <x:v>Оборудование</x:v>
      </x:c>
      <x:c r="D1622" s="11" t="str">
        <x:v>Готовая DGX Station</x:v>
      </x:c>
      <x:c r="E1622" s="11" t="str">
        <x:v>GB300, 252GB HBM, 496GB CPU RAM, SSD 4TB или больше</x:v>
      </x:c>
      <x:c r="F1622" s="14" t="n">
        <x:v>1</x:v>
      </x:c>
      <x:c r="G1622" s="3" t="str">
        <x:v>к-т</x:v>
      </x:c>
      <x:c r="H1622" s="15" t="n">
        <x:v>70000</x:v>
      </x:c>
      <x:c r="I1622" s="15" t="n">
        <x:v>150000</x:v>
      </x:c>
      <x:c r="J1622" s="16" t="n">
        <x:f>IF(AND(ISNUMBER(F1622),ISNUMBER(H1622)),F1622*H1622,"")</x:f>
        <x:v>70000</x:v>
      </x:c>
      <x:c r="K1622" s="16" t="n">
        <x:f>IF(AND(ISNUMBER(F1622),ISNUMBER(I1622)),F1622*I1622,"")</x:f>
        <x:v>150000</x:v>
      </x:c>
      <x:c r="L1622" s="11" t="str">
        <x:v>Резерв</x:v>
      </x:c>
      <x:c r="M1622" s="11" t="str">
        <x:v>Точная OEM-конфигурация, цена и поставка по запросу. Нет публичной котировки на выбранную комплектацию.</x:v>
      </x:c>
      <x:c r="N1622" s="11" t="str">
        <x:v>Бюджетная оценка на 03.10.2026. Источник подтверждает характеристики, а не цену.</x:v>
      </x:c>
      <x:c r="O1622" s="11" t="str">
        <x:f>IF(C1622="Опционально","Вне итога",IF(AND(ISNUMBER(F1622),ISNUMBER(H1622),ISNUMBER(I1622),F1622&gt;0,H1622&gt;=0,I1622&gt;=H1622),"Цена учтена","Уточнить цену/количество"))</x:f>
        <x:v>Цена учтена</x:v>
      </x:c>
      <x:c r="P1622" s="10"/>
      <x:c r="Q1622" s="18" t="str">
        <x:v>NVIDIA: DGX Station</x:v>
      </x:c>
      <x:c r="R1622" s="18" t="str">
        <x:v>https://www.nvidia.com/en-us/products/workstations/dgx-station/</x:v>
      </x:c>
    </x:row>
    <x:row r="1623" ht="44" customHeight="1">
      <x:c r="A1623" s="10" t="str">
        <x:v>C2</x:v>
      </x:c>
      <x:c r="B1623" s="10" t="str">
        <x:v>C2</x:v>
      </x:c>
      <x:c r="C1623" s="11" t="str">
        <x:v>Оборудование</x:v>
      </x:c>
      <x:c r="D1623" s="11" t="str">
        <x:v>CPU, GPU, RAM, SSD, корпус</x:v>
      </x:c>
      <x:c r="E1623" s="11" t="str">
        <x:v>Grace CPU, Blackwell Ultra GPU и внутренний комплект OEM</x:v>
      </x:c>
      <x:c r="F1623" s="14" t="n">
        <x:v>1</x:v>
      </x:c>
      <x:c r="G1623" s="3" t="str">
        <x:v>к-т</x:v>
      </x:c>
      <x:c r="H1623" s="21" t="n">
        <x:v>0</x:v>
      </x:c>
      <x:c r="I1623" s="21" t="n">
        <x:v>0</x:v>
      </x:c>
      <x:c r="J1623" s="16" t="n">
        <x:f>IF(AND(ISNUMBER(F1623),ISNUMBER(H1623)),F1623*H1623,"")</x:f>
        <x:v>0</x:v>
      </x:c>
      <x:c r="K1623" s="16" t="n">
        <x:f>IF(AND(ISNUMBER(F1623),ISNUMBER(I1623)),F1623*I1623,"")</x:f>
        <x:v>0</x:v>
      </x:c>
      <x:c r="L1623" s="11" t="str">
        <x:v>В комплекте</x:v>
      </x:c>
      <x:c r="M1623" s="11" t="str"/>
      <x:c r="N1623" s="11" t="str">
        <x:v>Включено в цену основного комплекта. Доплата $0.</x:v>
      </x:c>
      <x:c r="O1623" s="11" t="str">
        <x:f>IF(C1623="Опционально","Вне итога",IF(AND(ISNUMBER(F1623),ISNUMBER(H1623),ISNUMBER(I1623),F1623&gt;0,H1623&gt;=0,I1623&gt;=H1623),"Цена учтена","Уточнить цену/количество"))</x:f>
        <x:v>Цена учтена</x:v>
      </x:c>
      <x:c r="P1623" s="10"/>
      <x:c r="Q1623" s="18" t="str">
        <x:v>NVIDIA: DGX Station</x:v>
      </x:c>
      <x:c r="R1623" s="18" t="str">
        <x:v>https://www.nvidia.com/en-us/products/workstations/dgx-station/</x:v>
      </x:c>
    </x:row>
    <x:row r="1624" ht="44" customHeight="1">
      <x:c r="A1624" s="10" t="str">
        <x:v>C2</x:v>
      </x:c>
      <x:c r="B1624" s="10" t="str">
        <x:v>C2</x:v>
      </x:c>
      <x:c r="C1624" s="11" t="str">
        <x:v>Оборудование</x:v>
      </x:c>
      <x:c r="D1624" s="11" t="str">
        <x:v>Питание и охлаждение</x:v>
      </x:c>
      <x:c r="E1624" s="11" t="str">
        <x:v>OEM PSU, сетевой шнур, внутренняя система охлаждения</x:v>
      </x:c>
      <x:c r="F1624" s="14" t="n">
        <x:v>1</x:v>
      </x:c>
      <x:c r="G1624" s="3" t="str">
        <x:v>к-т</x:v>
      </x:c>
      <x:c r="H1624" s="21" t="n">
        <x:v>0</x:v>
      </x:c>
      <x:c r="I1624" s="21" t="n">
        <x:v>0</x:v>
      </x:c>
      <x:c r="J1624" s="16" t="n">
        <x:f>IF(AND(ISNUMBER(F1624),ISNUMBER(H1624)),F1624*H1624,"")</x:f>
        <x:v>0</x:v>
      </x:c>
      <x:c r="K1624" s="16" t="n">
        <x:f>IF(AND(ISNUMBER(F1624),ISNUMBER(I1624)),F1624*I1624,"")</x:f>
        <x:v>0</x:v>
      </x:c>
      <x:c r="L1624" s="11" t="str">
        <x:v>В комплекте</x:v>
      </x:c>
      <x:c r="M1624" s="11" t="str"/>
      <x:c r="N1624" s="11" t="str">
        <x:v>Включено в цену основного комплекта. Доплата $0.</x:v>
      </x:c>
      <x:c r="O1624" s="11" t="str">
        <x:f>IF(C1624="Опционально","Вне итога",IF(AND(ISNUMBER(F1624),ISNUMBER(H1624),ISNUMBER(I1624),F1624&gt;0,H1624&gt;=0,I1624&gt;=H1624),"Цена учтена","Уточнить цену/количество"))</x:f>
        <x:v>Цена учтена</x:v>
      </x:c>
      <x:c r="P1624" s="10"/>
      <x:c r="Q1624" s="18" t="str">
        <x:v>NVIDIA: DGX Station</x:v>
      </x:c>
      <x:c r="R1624" s="18" t="str">
        <x:v>https://www.nvidia.com/en-us/products/workstations/dgx-station/</x:v>
      </x:c>
    </x:row>
    <x:row r="1625" ht="34" customHeight="1">
      <x:c r="A1625" s="10" t="str">
        <x:v>C2</x:v>
      </x:c>
      <x:c r="B1625" s="10" t="str">
        <x:v>C2</x:v>
      </x:c>
      <x:c r="C1625" s="11" t="str">
        <x:v>Оборудование</x:v>
      </x:c>
      <x:c r="D1625" s="11" t="str">
        <x:v>Сетевая часть</x:v>
      </x:c>
      <x:c r="E1625" s="11" t="str">
        <x:v>Встроенный ConnectX-8 и обычная сеть по OEM</x:v>
      </x:c>
      <x:c r="F1625" s="14" t="n">
        <x:v>1</x:v>
      </x:c>
      <x:c r="G1625" s="3" t="str">
        <x:v>к-т</x:v>
      </x:c>
      <x:c r="H1625" s="21" t="n">
        <x:v>0</x:v>
      </x:c>
      <x:c r="I1625" s="21" t="n">
        <x:v>0</x:v>
      </x:c>
      <x:c r="J1625" s="16" t="n">
        <x:f>IF(AND(ISNUMBER(F1625),ISNUMBER(H1625)),F1625*H1625,"")</x:f>
        <x:v>0</x:v>
      </x:c>
      <x:c r="K1625" s="16" t="n">
        <x:f>IF(AND(ISNUMBER(F1625),ISNUMBER(I1625)),F1625*I1625,"")</x:f>
        <x:v>0</x:v>
      </x:c>
      <x:c r="L1625" s="11" t="str">
        <x:v>В комплекте</x:v>
      </x:c>
      <x:c r="M1625" s="11" t="str"/>
      <x:c r="N1625" s="11" t="str">
        <x:v>Включено в цену основного комплекта. Доплата $0.</x:v>
      </x:c>
      <x:c r="O1625" s="11" t="str">
        <x:f>IF(C1625="Опционально","Вне итога",IF(AND(ISNUMBER(F1625),ISNUMBER(H1625),ISNUMBER(I1625),F1625&gt;0,H1625&gt;=0,I1625&gt;=H1625),"Цена учтена","Уточнить цену/количество"))</x:f>
        <x:v>Цена учтена</x:v>
      </x:c>
      <x:c r="P1625" s="10"/>
      <x:c r="Q1625" s="18" t="str">
        <x:v>NVIDIA: DGX Station</x:v>
      </x:c>
      <x:c r="R1625" s="18" t="str">
        <x:v>https://www.nvidia.com/en-us/products/workstations/dgx-station/</x:v>
      </x:c>
    </x:row>
    <x:row r="1626" ht="44" customHeight="1">
      <x:c r="A1626" s="10" t="str">
        <x:v>C2</x:v>
      </x:c>
      <x:c r="B1626" s="10" t="str">
        <x:v>C2</x:v>
      </x:c>
      <x:c r="C1626" s="11" t="str">
        <x:v>Оборудование</x:v>
      </x:c>
      <x:c r="D1626" s="11" t="str">
        <x:v>Коммутатор обычной сети</x:v>
      </x:c>
      <x:c r="E1626" s="11" t="str">
        <x:v>8×RJ45 1/2.5/5/10GbE, управляемый. При &gt;6 узлах: 24 порта</x:v>
      </x:c>
      <x:c r="F1626" s="14" t="n">
        <x:v>1</x:v>
      </x:c>
      <x:c r="G1626" s="3" t="str">
        <x:v>шт</x:v>
      </x:c>
      <x:c r="H1626" s="15" t="n">
        <x:v>650</x:v>
      </x:c>
      <x:c r="I1626" s="15" t="n">
        <x:v>1600</x:v>
      </x:c>
      <x:c r="J1626" s="16" t="n">
        <x:f>IF(AND(ISNUMBER(F1626),ISNUMBER(H1626)),F1626*H1626,"")</x:f>
        <x:v>650</x:v>
      </x:c>
      <x:c r="K1626" s="16" t="n">
        <x:f>IF(AND(ISNUMBER(F1626),ISNUMBER(I1626)),F1626*I1626,"")</x:f>
        <x:v>1600</x:v>
      </x:c>
      <x:c r="L1626" s="11" t="str">
        <x:v>Купить</x:v>
      </x:c>
      <x:c r="M1626" s="11" t="str">
        <x:v>Управление, загрузка файлов, резервные копии. Использовать Ethernet ОС, а не BMC.</x:v>
      </x:c>
      <x:c r="N1626" s="11" t="str">
        <x:v>Бюджетная оценка на 03.10.2026. Источник подтверждает характеристики, а не цену.</x:v>
      </x:c>
      <x:c r="O1626" s="11" t="str">
        <x:f>IF(C1626="Опционально","Вне итога",IF(AND(ISNUMBER(F1626),ISNUMBER(H1626),ISNUMBER(I1626),F1626&gt;0,H1626&gt;=0,I1626&gt;=H1626),"Цена учтена","Уточнить цену/количество"))</x:f>
        <x:v>Цена учтена</x:v>
      </x:c>
      <x:c r="P1626" s="10"/>
      <x:c r="Q1626" s="18" t="str">
        <x:v>Бюджетная оценка автора</x:v>
      </x:c>
      <x:c r="R1626" s="18" t="str"/>
    </x:row>
    <x:row r="1627" ht="44" customHeight="1">
      <x:c r="A1627" s="10" t="str">
        <x:v>C2</x:v>
      </x:c>
      <x:c r="B1627" s="10" t="str">
        <x:v>C2</x:v>
      </x:c>
      <x:c r="C1627" s="11" t="str">
        <x:v>Оборудование</x:v>
      </x:c>
      <x:c r="D1627" s="11" t="str">
        <x:v>Сетевой шлюз</x:v>
      </x:c>
      <x:c r="E1627" s="11" t="str">
        <x:v>Проводной маршрутизатор с межсетевым экраном, ≥1GbE</x:v>
      </x:c>
      <x:c r="F1627" s="14" t="n">
        <x:v>1</x:v>
      </x:c>
      <x:c r="G1627" s="3" t="str">
        <x:v>шт</x:v>
      </x:c>
      <x:c r="H1627" s="15" t="n">
        <x:v>150</x:v>
      </x:c>
      <x:c r="I1627" s="15" t="n">
        <x:v>500</x:v>
      </x:c>
      <x:c r="J1627" s="16" t="n">
        <x:f>IF(AND(ISNUMBER(F1627),ISNUMBER(H1627)),F1627*H1627,"")</x:f>
        <x:v>150</x:v>
      </x:c>
      <x:c r="K1627" s="16" t="n">
        <x:f>IF(AND(ISNUMBER(F1627),ISNUMBER(I1627)),F1627*I1627,"")</x:f>
        <x:v>500</x:v>
      </x:c>
      <x:c r="L1627" s="11" t="str">
        <x:v>Купить</x:v>
      </x:c>
      <x:c r="M1627" s="11" t="str">
        <x:v>Подключение к локальной сети. Плата за связь не включена.</x:v>
      </x:c>
      <x:c r="N1627" s="11" t="str">
        <x:v>Бюджетная оценка на 03.10.2026. Источник подтверждает характеристики, а не цену.</x:v>
      </x:c>
      <x:c r="O1627" s="11" t="str">
        <x:f>IF(C1627="Опционально","Вне итога",IF(AND(ISNUMBER(F1627),ISNUMBER(H1627),ISNUMBER(I1627),F1627&gt;0,H1627&gt;=0,I1627&gt;=H1627),"Цена учтена","Уточнить цену/количество"))</x:f>
        <x:v>Цена учтена</x:v>
      </x:c>
      <x:c r="P1627" s="10"/>
      <x:c r="Q1627" s="18" t="str">
        <x:v>Бюджетная оценка автора</x:v>
      </x:c>
      <x:c r="R1627" s="18" t="str"/>
    </x:row>
    <x:row r="1628" ht="44" customHeight="1">
      <x:c r="A1628" s="10" t="str">
        <x:v>C2</x:v>
      </x:c>
      <x:c r="B1628" s="10" t="str">
        <x:v>C2</x:v>
      </x:c>
      <x:c r="C1628" s="11" t="str">
        <x:v>Оборудование</x:v>
      </x:c>
      <x:c r="D1628" s="11" t="str">
        <x:v>Резервное хранилище</x:v>
      </x:c>
      <x:c r="E1628" s="11" t="str">
        <x:v>NAS 4 отсека, 10GbE, RAM ≥16GB, диски отдельно</x:v>
      </x:c>
      <x:c r="F1628" s="14" t="n">
        <x:v>1</x:v>
      </x:c>
      <x:c r="G1628" s="3" t="str">
        <x:v>шт</x:v>
      </x:c>
      <x:c r="H1628" s="15" t="n">
        <x:v>1100</x:v>
      </x:c>
      <x:c r="I1628" s="15" t="n">
        <x:v>2600</x:v>
      </x:c>
      <x:c r="J1628" s="16" t="n">
        <x:f>IF(AND(ISNUMBER(F1628),ISNUMBER(H1628)),F1628*H1628,"")</x:f>
        <x:v>1100</x:v>
      </x:c>
      <x:c r="K1628" s="16" t="n">
        <x:f>IF(AND(ISNUMBER(F1628),ISNUMBER(I1628)),F1628*I1628,"")</x:f>
        <x:v>2600</x:v>
      </x:c>
      <x:c r="L1628" s="11" t="str">
        <x:v>Купить</x:v>
      </x:c>
      <x:c r="M1628" s="11" t="str">
        <x:v>Копии настроек, данных и контрольных точек. Основной сервер не считается резервной копией.</x:v>
      </x:c>
      <x:c r="N1628" s="11" t="str">
        <x:v>Бюджетная оценка на 03.10.2026. Источник подтверждает характеристики, а не цену.</x:v>
      </x:c>
      <x:c r="O1628" s="11" t="str">
        <x:f>IF(C1628="Опционально","Вне итога",IF(AND(ISNUMBER(F1628),ISNUMBER(H1628),ISNUMBER(I1628),F1628&gt;0,H1628&gt;=0,I1628&gt;=H1628),"Цена учтена","Уточнить цену/количество"))</x:f>
        <x:v>Цена учтена</x:v>
      </x:c>
      <x:c r="P1628" s="10"/>
      <x:c r="Q1628" s="18" t="str">
        <x:v>Бюджетная оценка автора</x:v>
      </x:c>
      <x:c r="R1628" s="18" t="str"/>
    </x:row>
    <x:row r="1629" ht="44" customHeight="1">
      <x:c r="A1629" s="10" t="str">
        <x:v>C2</x:v>
      </x:c>
      <x:c r="B1629" s="10" t="str">
        <x:v>C2</x:v>
      </x:c>
      <x:c r="C1629" s="11" t="str">
        <x:v>Оборудование</x:v>
      </x:c>
      <x:c r="D1629" s="11" t="str">
        <x:v>Диски резервного хранилища</x:v>
      </x:c>
      <x:c r="E1629" s="11" t="str">
        <x:v>4×12TB NAS/enterprise HDD. RAID6: около 24TB до форматирования</x:v>
      </x:c>
      <x:c r="F1629" s="14" t="n">
        <x:v>4</x:v>
      </x:c>
      <x:c r="G1629" s="3" t="str">
        <x:v>шт</x:v>
      </x:c>
      <x:c r="H1629" s="15" t="n">
        <x:v>250</x:v>
      </x:c>
      <x:c r="I1629" s="15" t="n">
        <x:v>430</x:v>
      </x:c>
      <x:c r="J1629" s="16" t="n">
        <x:f>IF(AND(ISNUMBER(F1629),ISNUMBER(H1629)),F1629*H1629,"")</x:f>
        <x:v>1000</x:v>
      </x:c>
      <x:c r="K1629" s="16" t="n">
        <x:f>IF(AND(ISNUMBER(F1629),ISNUMBER(I1629)),F1629*I1629,"")</x:f>
        <x:v>1720</x:v>
      </x:c>
      <x:c r="L1629" s="11" t="str">
        <x:v>Купить</x:v>
      </x:c>
      <x:c r="M1629" s="11" t="str">
        <x:v>Цена каждого диска. Один дополнительный запасной диск указан отдельно.</x:v>
      </x:c>
      <x:c r="N1629" s="11" t="str">
        <x:v>Бюджетная оценка на 03.10.2026. Источник подтверждает характеристики, а не цену.</x:v>
      </x:c>
      <x:c r="O1629" s="11" t="str">
        <x:f>IF(C1629="Опционально","Вне итога",IF(AND(ISNUMBER(F1629),ISNUMBER(H1629),ISNUMBER(I1629),F1629&gt;0,H1629&gt;=0,I1629&gt;=H1629),"Цена учтена","Уточнить цену/количество"))</x:f>
        <x:v>Цена учтена</x:v>
      </x:c>
      <x:c r="P1629" s="10"/>
      <x:c r="Q1629" s="18" t="str">
        <x:v>Бюджетная оценка автора</x:v>
      </x:c>
      <x:c r="R1629" s="18" t="str"/>
    </x:row>
    <x:row r="1630" ht="44" customHeight="1">
      <x:c r="A1630" s="10" t="str">
        <x:v>C2</x:v>
      </x:c>
      <x:c r="B1630" s="10" t="str">
        <x:v>C2</x:v>
      </x:c>
      <x:c r="C1630" s="11" t="str">
        <x:v>Оборудование</x:v>
      </x:c>
      <x:c r="D1630" s="11" t="str">
        <x:v>Запасной диск NAS</x:v>
      </x:c>
      <x:c r="E1630" s="11" t="str">
        <x:v>12TB той же совместимой серии</x:v>
      </x:c>
      <x:c r="F1630" s="14" t="n">
        <x:v>1</x:v>
      </x:c>
      <x:c r="G1630" s="3" t="str">
        <x:v>шт</x:v>
      </x:c>
      <x:c r="H1630" s="15" t="n">
        <x:v>250</x:v>
      </x:c>
      <x:c r="I1630" s="15" t="n">
        <x:v>430</x:v>
      </x:c>
      <x:c r="J1630" s="16" t="n">
        <x:f>IF(AND(ISNUMBER(F1630),ISNUMBER(H1630)),F1630*H1630,"")</x:f>
        <x:v>250</x:v>
      </x:c>
      <x:c r="K1630" s="16" t="n">
        <x:f>IF(AND(ISNUMBER(F1630),ISNUMBER(I1630)),F1630*I1630,"")</x:f>
        <x:v>430</x:v>
      </x:c>
      <x:c r="L1630" s="11" t="str">
        <x:v>Купить</x:v>
      </x:c>
      <x:c r="M1630" s="11" t="str">
        <x:v>Быстрая замена отказавшего диска.</x:v>
      </x:c>
      <x:c r="N1630" s="11" t="str">
        <x:v>Бюджетная оценка на 03.10.2026. Источник подтверждает характеристики, а не цену.</x:v>
      </x:c>
      <x:c r="O1630" s="11" t="str">
        <x:f>IF(C1630="Опционально","Вне итога",IF(AND(ISNUMBER(F1630),ISNUMBER(H1630),ISNUMBER(I1630),F1630&gt;0,H1630&gt;=0,I1630&gt;=H1630),"Цена учтена","Уточнить цену/количество"))</x:f>
        <x:v>Цена учтена</x:v>
      </x:c>
      <x:c r="P1630" s="10"/>
      <x:c r="Q1630" s="18" t="str">
        <x:v>Бюджетная оценка автора</x:v>
      </x:c>
      <x:c r="R1630" s="18" t="str"/>
    </x:row>
    <x:row r="1631" ht="44" customHeight="1">
      <x:c r="A1631" s="10" t="str">
        <x:v>C2</x:v>
      </x:c>
      <x:c r="B1631" s="10" t="str">
        <x:v>C2</x:v>
      </x:c>
      <x:c r="C1631" s="11" t="str">
        <x:v>Оборудование</x:v>
      </x:c>
      <x:c r="D1631" s="11" t="str">
        <x:v>Рабочее место администратора</x:v>
      </x:c>
      <x:c r="E1631" s="11" t="str">
        <x:v>Мини-ПК 16GB RAM, SSD 512GB, Ethernet</x:v>
      </x:c>
      <x:c r="F1631" s="14" t="n">
        <x:v>1</x:v>
      </x:c>
      <x:c r="G1631" s="3" t="str">
        <x:v>шт</x:v>
      </x:c>
      <x:c r="H1631" s="15" t="n">
        <x:v>400</x:v>
      </x:c>
      <x:c r="I1631" s="15" t="n">
        <x:v>800</x:v>
      </x:c>
      <x:c r="J1631" s="16" t="n">
        <x:f>IF(AND(ISNUMBER(F1631),ISNUMBER(H1631)),F1631*H1631,"")</x:f>
        <x:v>400</x:v>
      </x:c>
      <x:c r="K1631" s="16" t="n">
        <x:f>IF(AND(ISNUMBER(F1631),ISNUMBER(I1631)),F1631*I1631,"")</x:f>
        <x:v>800</x:v>
      </x:c>
      <x:c r="L1631" s="11" t="str">
        <x:v>Купить</x:v>
      </x:c>
      <x:c r="M1631" s="11" t="str">
        <x:v>Настройка и управление системой. Для Mac можно использовать один узел вместо отдельного ПК.</x:v>
      </x:c>
      <x:c r="N1631" s="11" t="str">
        <x:v>Бюджетная оценка на 03.10.2026. Источник подтверждает характеристики, а не цену.</x:v>
      </x:c>
      <x:c r="O1631" s="11" t="str">
        <x:f>IF(C1631="Опционально","Вне итога",IF(AND(ISNUMBER(F1631),ISNUMBER(H1631),ISNUMBER(I1631),F1631&gt;0,H1631&gt;=0,I1631&gt;=H1631),"Цена учтена","Уточнить цену/количество"))</x:f>
        <x:v>Цена учтена</x:v>
      </x:c>
      <x:c r="P1631" s="10"/>
      <x:c r="Q1631" s="18" t="str">
        <x:v>Бюджетная оценка автора</x:v>
      </x:c>
      <x:c r="R1631" s="18" t="str"/>
    </x:row>
    <x:row r="1632" ht="44" customHeight="1">
      <x:c r="A1632" s="10" t="str">
        <x:v>C2</x:v>
      </x:c>
      <x:c r="B1632" s="10" t="str">
        <x:v>C2</x:v>
      </x:c>
      <x:c r="C1632" s="11" t="str">
        <x:v>Оборудование</x:v>
      </x:c>
      <x:c r="D1632" s="11" t="str">
        <x:v>Монитор</x:v>
      </x:c>
      <x:c r="E1632" s="11" t="str">
        <x:v>27 дюймов, HDMI/DisplayPort</x:v>
      </x:c>
      <x:c r="F1632" s="14" t="n">
        <x:v>1</x:v>
      </x:c>
      <x:c r="G1632" s="3" t="str">
        <x:v>шт</x:v>
      </x:c>
      <x:c r="H1632" s="15" t="n">
        <x:v>160</x:v>
      </x:c>
      <x:c r="I1632" s="15" t="n">
        <x:v>320</x:v>
      </x:c>
      <x:c r="J1632" s="16" t="n">
        <x:f>IF(AND(ISNUMBER(F1632),ISNUMBER(H1632)),F1632*H1632,"")</x:f>
        <x:v>160</x:v>
      </x:c>
      <x:c r="K1632" s="16" t="n">
        <x:f>IF(AND(ISNUMBER(F1632),ISNUMBER(I1632)),F1632*I1632,"")</x:f>
        <x:v>320</x:v>
      </x:c>
      <x:c r="L1632" s="11" t="str">
        <x:v>Купить</x:v>
      </x:c>
      <x:c r="M1632" s="11" t="str"/>
      <x:c r="N1632" s="11" t="str">
        <x:v>Бюджетная оценка на 03.10.2026. Источник подтверждает характеристики, а не цену.</x:v>
      </x:c>
      <x:c r="O1632" s="11" t="str">
        <x:f>IF(C1632="Опционально","Вне итога",IF(AND(ISNUMBER(F1632),ISNUMBER(H1632),ISNUMBER(I1632),F1632&gt;0,H1632&gt;=0,I1632&gt;=H1632),"Цена учтена","Уточнить цену/количество"))</x:f>
        <x:v>Цена учтена</x:v>
      </x:c>
      <x:c r="P1632" s="10"/>
      <x:c r="Q1632" s="18" t="str">
        <x:v>Бюджетная оценка автора</x:v>
      </x:c>
      <x:c r="R1632" s="18" t="str"/>
    </x:row>
    <x:row r="1633" ht="44" customHeight="1">
      <x:c r="A1633" s="10" t="str">
        <x:v>C2</x:v>
      </x:c>
      <x:c r="B1633" s="10" t="str">
        <x:v>C2</x:v>
      </x:c>
      <x:c r="C1633" s="11" t="str">
        <x:v>Оборудование</x:v>
      </x:c>
      <x:c r="D1633" s="11" t="str">
        <x:v>Клавиатура и мышь</x:v>
      </x:c>
      <x:c r="E1633" s="11" t="str">
        <x:v>Проводные USB</x:v>
      </x:c>
      <x:c r="F1633" s="14" t="n">
        <x:v>1</x:v>
      </x:c>
      <x:c r="G1633" s="3" t="str">
        <x:v>к-т</x:v>
      </x:c>
      <x:c r="H1633" s="15" t="n">
        <x:v>30</x:v>
      </x:c>
      <x:c r="I1633" s="15" t="n">
        <x:v>70</x:v>
      </x:c>
      <x:c r="J1633" s="16" t="n">
        <x:f>IF(AND(ISNUMBER(F1633),ISNUMBER(H1633)),F1633*H1633,"")</x:f>
        <x:v>30</x:v>
      </x:c>
      <x:c r="K1633" s="16" t="n">
        <x:f>IF(AND(ISNUMBER(F1633),ISNUMBER(I1633)),F1633*I1633,"")</x:f>
        <x:v>70</x:v>
      </x:c>
      <x:c r="L1633" s="11" t="str">
        <x:v>Купить</x:v>
      </x:c>
      <x:c r="M1633" s="11" t="str"/>
      <x:c r="N1633" s="11" t="str">
        <x:v>Бюджетная оценка на 03.10.2026. Источник подтверждает характеристики, а не цену.</x:v>
      </x:c>
      <x:c r="O1633" s="11" t="str">
        <x:f>IF(C1633="Опционально","Вне итога",IF(AND(ISNUMBER(F1633),ISNUMBER(H1633),ISNUMBER(I1633),F1633&gt;0,H1633&gt;=0,I1633&gt;=H1633),"Цена учтена","Уточнить цену/количество"))</x:f>
        <x:v>Цена учтена</x:v>
      </x:c>
      <x:c r="P1633" s="10"/>
      <x:c r="Q1633" s="18" t="str">
        <x:v>Бюджетная оценка автора</x:v>
      </x:c>
      <x:c r="R1633" s="18" t="str"/>
    </x:row>
    <x:row r="1634" ht="44" customHeight="1">
      <x:c r="A1634" s="10" t="str">
        <x:v>C2</x:v>
      </x:c>
      <x:c r="B1634" s="10" t="str">
        <x:v>C2</x:v>
      </x:c>
      <x:c r="C1634" s="11" t="str">
        <x:v>Оборудование</x:v>
      </x:c>
      <x:c r="D1634" s="11" t="str">
        <x:v>Кабель монитора</x:v>
      </x:c>
      <x:c r="E1634" s="11" t="str">
        <x:v>HDMI/DisplayPort 2 м, по разъёму компьютера</x:v>
      </x:c>
      <x:c r="F1634" s="14" t="n">
        <x:v>1</x:v>
      </x:c>
      <x:c r="G1634" s="3" t="str">
        <x:v>шт</x:v>
      </x:c>
      <x:c r="H1634" s="15" t="n">
        <x:v>10</x:v>
      </x:c>
      <x:c r="I1634" s="15" t="n">
        <x:v>30</x:v>
      </x:c>
      <x:c r="J1634" s="16" t="n">
        <x:f>IF(AND(ISNUMBER(F1634),ISNUMBER(H1634)),F1634*H1634,"")</x:f>
        <x:v>10</x:v>
      </x:c>
      <x:c r="K1634" s="16" t="n">
        <x:f>IF(AND(ISNUMBER(F1634),ISNUMBER(I1634)),F1634*I1634,"")</x:f>
        <x:v>30</x:v>
      </x:c>
      <x:c r="L1634" s="11" t="str">
        <x:v>Купить</x:v>
      </x:c>
      <x:c r="M1634" s="11" t="str"/>
      <x:c r="N1634" s="11" t="str">
        <x:v>Бюджетная оценка на 03.10.2026. Источник подтверждает характеристики, а не цену.</x:v>
      </x:c>
      <x:c r="O1634" s="11" t="str">
        <x:f>IF(C1634="Опционально","Вне итога",IF(AND(ISNUMBER(F1634),ISNUMBER(H1634),ISNUMBER(I1634),F1634&gt;0,H1634&gt;=0,I1634&gt;=H1634),"Цена учтена","Уточнить цену/количество"))</x:f>
        <x:v>Цена учтена</x:v>
      </x:c>
      <x:c r="P1634" s="10"/>
      <x:c r="Q1634" s="18" t="str">
        <x:v>Бюджетная оценка автора</x:v>
      </x:c>
      <x:c r="R1634" s="18" t="str"/>
    </x:row>
    <x:row r="1635" ht="44" customHeight="1">
      <x:c r="A1635" s="10" t="str">
        <x:v>C2</x:v>
      </x:c>
      <x:c r="B1635" s="10" t="str">
        <x:v>C2</x:v>
      </x:c>
      <x:c r="C1635" s="11" t="str">
        <x:v>Оборудование</x:v>
      </x:c>
      <x:c r="D1635" s="11" t="str">
        <x:v>Патч-корды обычной сети</x:v>
      </x:c>
      <x:c r="E1635" s="11" t="str">
        <x:v>Cat6A, 2 м, RJ45, заводские</x:v>
      </x:c>
      <x:c r="F1635" s="14" t="n">
        <x:v>8</x:v>
      </x:c>
      <x:c r="G1635" s="3" t="str">
        <x:v>шт</x:v>
      </x:c>
      <x:c r="H1635" s="15" t="n">
        <x:v>8</x:v>
      </x:c>
      <x:c r="I1635" s="15" t="n">
        <x:v>20</x:v>
      </x:c>
      <x:c r="J1635" s="16" t="n">
        <x:f>IF(AND(ISNUMBER(F1635),ISNUMBER(H1635)),F1635*H1635,"")</x:f>
        <x:v>64</x:v>
      </x:c>
      <x:c r="K1635" s="16" t="n">
        <x:f>IF(AND(ISNUMBER(F1635),ISNUMBER(I1635)),F1635*I1635,"")</x:f>
        <x:v>160</x:v>
      </x:c>
      <x:c r="L1635" s="11" t="str">
        <x:v>Купить</x:v>
      </x:c>
      <x:c r="M1635" s="11" t="str">
        <x:v>6 рабочих соединений и 2 запасных. Длина 2 м является исходным допущением.</x:v>
      </x:c>
      <x:c r="N1635" s="11" t="str">
        <x:v>Бюджетная оценка на 03.10.2026. Источник подтверждает характеристики, а не цену.</x:v>
      </x:c>
      <x:c r="O1635" s="11" t="str">
        <x:f>IF(C1635="Опционально","Вне итога",IF(AND(ISNUMBER(F1635),ISNUMBER(H1635),ISNUMBER(I1635),F1635&gt;0,H1635&gt;=0,I1635&gt;=H1635),"Цена учтена","Уточнить цену/количество"))</x:f>
        <x:v>Цена учтена</x:v>
      </x:c>
      <x:c r="P1635" s="10"/>
      <x:c r="Q1635" s="18" t="str">
        <x:v>Бюджетная оценка автора</x:v>
      </x:c>
      <x:c r="R1635" s="18" t="str"/>
    </x:row>
    <x:row r="1636" ht="44" customHeight="1">
      <x:c r="A1636" s="10" t="str">
        <x:v>C2</x:v>
      </x:c>
      <x:c r="B1636" s="10" t="str">
        <x:v>C2</x:v>
      </x:c>
      <x:c r="C1636" s="11" t="str">
        <x:v>Оборудование</x:v>
      </x:c>
      <x:c r="D1636" s="11" t="str">
        <x:v>USB-накопители для восстановления</x:v>
      </x:c>
      <x:c r="E1636" s="11" t="str">
        <x:v>64GB USB 3.x</x:v>
      </x:c>
      <x:c r="F1636" s="14" t="n">
        <x:v>2</x:v>
      </x:c>
      <x:c r="G1636" s="3" t="str">
        <x:v>шт</x:v>
      </x:c>
      <x:c r="H1636" s="15" t="n">
        <x:v>12</x:v>
      </x:c>
      <x:c r="I1636" s="15" t="n">
        <x:v>25</x:v>
      </x:c>
      <x:c r="J1636" s="16" t="n">
        <x:f>IF(AND(ISNUMBER(F1636),ISNUMBER(H1636)),F1636*H1636,"")</x:f>
        <x:v>24</x:v>
      </x:c>
      <x:c r="K1636" s="16" t="n">
        <x:f>IF(AND(ISNUMBER(F1636),ISNUMBER(I1636)),F1636*I1636,"")</x:f>
        <x:v>50</x:v>
      </x:c>
      <x:c r="L1636" s="11" t="str">
        <x:v>Купить</x:v>
      </x:c>
      <x:c r="M1636" s="11" t="str">
        <x:v>Установочный носитель и аварийное восстановление. Не место хранения единственной копии данных.</x:v>
      </x:c>
      <x:c r="N1636" s="11" t="str">
        <x:v>Бюджетная оценка на 03.10.2026. Источник подтверждает характеристики, а не цену.</x:v>
      </x:c>
      <x:c r="O1636" s="11" t="str">
        <x:f>IF(C1636="Опционально","Вне итога",IF(AND(ISNUMBER(F1636),ISNUMBER(H1636),ISNUMBER(I1636),F1636&gt;0,H1636&gt;=0,I1636&gt;=H1636),"Цена учтена","Уточнить цену/количество"))</x:f>
        <x:v>Цена учтена</x:v>
      </x:c>
      <x:c r="P1636" s="10"/>
      <x:c r="Q1636" s="18" t="str">
        <x:v>Бюджетная оценка автора</x:v>
      </x:c>
      <x:c r="R1636" s="18" t="str"/>
    </x:row>
    <x:row r="1637" ht="44" customHeight="1">
      <x:c r="A1637" s="10" t="str">
        <x:v>C2</x:v>
      </x:c>
      <x:c r="B1637" s="10" t="str">
        <x:v>C2</x:v>
      </x:c>
      <x:c r="C1637" s="11" t="str">
        <x:v>Помещение</x:v>
      </x:c>
      <x:c r="D1637" s="11" t="str">
        <x:v>Обследование и проект</x:v>
      </x:c>
      <x:c r="E1637" s="11" t="str">
        <x:v>Электрик, специалист по охлаждению, проверка несущей способности пола</x:v>
      </x:c>
      <x:c r="F1637" s="14" t="n">
        <x:v>1</x:v>
      </x:c>
      <x:c r="G1637" s="3" t="str">
        <x:v>усл</x:v>
      </x:c>
      <x:c r="H1637" s="15" t="n">
        <x:v>500</x:v>
      </x:c>
      <x:c r="I1637" s="15" t="n">
        <x:v>1500</x:v>
      </x:c>
      <x:c r="J1637" s="16" t="n">
        <x:f>IF(AND(ISNUMBER(F1637),ISNUMBER(H1637)),F1637*H1637,"")</x:f>
        <x:v>500</x:v>
      </x:c>
      <x:c r="K1637" s="16" t="n">
        <x:f>IF(AND(ISNUMBER(F1637),ISNUMBER(I1637)),F1637*I1637,"")</x:f>
        <x:v>1500</x:v>
      </x:c>
      <x:c r="L1637" s="11" t="str">
        <x:v>Купить</x:v>
      </x:c>
      <x:c r="M1637" s="11" t="str">
        <x:v>Уточнить вводную мощность, трассы, дверные проёмы, этаж, шум и наружный блок. До закупки кабеля и защиты.</x:v>
      </x:c>
      <x:c r="N1637" s="11" t="str">
        <x:v>Бюджетная оценка на 03.10.2026. Источник подтверждает характеристики, а не цену.</x:v>
      </x:c>
      <x:c r="O1637" s="11" t="str">
        <x:f>IF(C1637="Опционально","Вне итога",IF(AND(ISNUMBER(F1637),ISNUMBER(H1637),ISNUMBER(I1637),F1637&gt;0,H1637&gt;=0,I1637&gt;=H1637),"Цена учтена","Уточнить цену/количество"))</x:f>
        <x:v>Цена учтена</x:v>
      </x:c>
      <x:c r="P1637" s="10"/>
      <x:c r="Q1637" s="18" t="str">
        <x:v>Бюджетная оценка автора</x:v>
      </x:c>
      <x:c r="R1637" s="18" t="str"/>
    </x:row>
    <x:row r="1638" ht="44" customHeight="1">
      <x:c r="A1638" s="10" t="str">
        <x:v>C2</x:v>
      </x:c>
      <x:c r="B1638" s="10" t="str">
        <x:v>C2</x:v>
      </x:c>
      <x:c r="C1638" s="11" t="str">
        <x:v>Помещение</x:v>
      </x:c>
      <x:c r="D1638" s="11" t="str">
        <x:v>Подготовка поверхностей</x:v>
      </x:c>
      <x:c r="E1638" s="11" t="str">
        <x:v>Обеспыливание, герметизация щелей, ремонт покрытия существующей комнаты</x:v>
      </x:c>
      <x:c r="F1638" s="14" t="n">
        <x:v>14</x:v>
      </x:c>
      <x:c r="G1638" s="3" t="str">
        <x:v>м²</x:v>
      </x:c>
      <x:c r="H1638" s="15" t="n">
        <x:v>30</x:v>
      </x:c>
      <x:c r="I1638" s="15" t="n">
        <x:v>80</x:v>
      </x:c>
      <x:c r="J1638" s="16" t="n">
        <x:f>IF(AND(ISNUMBER(F1638),ISNUMBER(H1638)),F1638*H1638,"")</x:f>
        <x:v>420</x:v>
      </x:c>
      <x:c r="K1638" s="16" t="n">
        <x:f>IF(AND(ISNUMBER(F1638),ISNUMBER(I1638)),F1638*I1638,"")</x:f>
        <x:v>1120</x:v>
      </x:c>
      <x:c r="L1638" s="11" t="str">
        <x:v>Купить</x:v>
      </x:c>
      <x:c r="M1638" s="11" t="str">
        <x:v>Исходно помещение с готовыми стенами и крышей. Строительство здания не рассчитано.</x:v>
      </x:c>
      <x:c r="N1638" s="11" t="str">
        <x:v>Бюджетная оценка на 03.10.2026. Источник подтверждает характеристики, а не цену.</x:v>
      </x:c>
      <x:c r="O1638" s="11" t="str">
        <x:f>IF(C1638="Опционально","Вне итога",IF(AND(ISNUMBER(F1638),ISNUMBER(H1638),ISNUMBER(I1638),F1638&gt;0,H1638&gt;=0,I1638&gt;=H1638),"Цена учтена","Уточнить цену/количество"))</x:f>
        <x:v>Цена учтена</x:v>
      </x:c>
      <x:c r="P1638" s="10"/>
      <x:c r="Q1638" s="18" t="str">
        <x:v>Бюджетная оценка автора</x:v>
      </x:c>
      <x:c r="R1638" s="18" t="str"/>
    </x:row>
    <x:row r="1639" ht="44" customHeight="1">
      <x:c r="A1639" s="10" t="str">
        <x:v>C2</x:v>
      </x:c>
      <x:c r="B1639" s="10" t="str">
        <x:v>C2</x:v>
      </x:c>
      <x:c r="C1639" s="11" t="str">
        <x:v>Помещение</x:v>
      </x:c>
      <x:c r="D1639" s="11" t="str">
        <x:v>Усиление пола и перемещение тяжёлого оборудования</x:v>
      </x:c>
      <x:c r="E1639" s="11" t="str">
        <x:v>Работы по результатам обследования, бюджетный резерв</x:v>
      </x:c>
      <x:c r="F1639" s="14" t="n">
        <x:v>1</x:v>
      </x:c>
      <x:c r="G1639" s="3" t="str">
        <x:v>резерв</x:v>
      </x:c>
      <x:c r="H1639" s="15" t="n">
        <x:v>0</x:v>
      </x:c>
      <x:c r="I1639" s="15" t="n">
        <x:v>2000</x:v>
      </x:c>
      <x:c r="J1639" s="16" t="n">
        <x:f>IF(AND(ISNUMBER(F1639),ISNUMBER(H1639)),F1639*H1639,"")</x:f>
        <x:v>0</x:v>
      </x:c>
      <x:c r="K1639" s="16" t="n">
        <x:f>IF(AND(ISNUMBER(F1639),ISNUMBER(I1639)),F1639*I1639,"")</x:f>
        <x:v>2000</x:v>
      </x:c>
      <x:c r="L1639" s="11" t="str">
        <x:v>Резерв</x:v>
      </x:c>
      <x:c r="M1639" s="11" t="str">
        <x:v>Может не понадобиться. Для тяжёлых стоек нагрузку подтверждает инженер, цену даёт подрядчик.</x:v>
      </x:c>
      <x:c r="N1639" s="11" t="str">
        <x:v>Бюджетная оценка на 03.10.2026. Источник подтверждает характеристики, а не цену.</x:v>
      </x:c>
      <x:c r="O1639" s="11" t="str">
        <x:f>IF(C1639="Опционально","Вне итога",IF(AND(ISNUMBER(F1639),ISNUMBER(H1639),ISNUMBER(I1639),F1639&gt;0,H1639&gt;=0,I1639&gt;=H1639),"Цена учтена","Уточнить цену/количество"))</x:f>
        <x:v>Цена учтена</x:v>
      </x:c>
      <x:c r="P1639" s="10"/>
      <x:c r="Q1639" s="18" t="str">
        <x:v>Бюджетная оценка автора</x:v>
      </x:c>
      <x:c r="R1639" s="18" t="str"/>
    </x:row>
    <x:row r="1640" ht="44" customHeight="1">
      <x:c r="A1640" s="10" t="str">
        <x:v>C2</x:v>
      </x:c>
      <x:c r="B1640" s="10" t="str">
        <x:v>C2</x:v>
      </x:c>
      <x:c r="C1640" s="11" t="str">
        <x:v>Помещение</x:v>
      </x:c>
      <x:c r="D1640" s="11" t="str">
        <x:v>Размещение компьютеров</x:v>
      </x:c>
      <x:c r="E1640" s="11" t="str">
        <x:v>Стол/стойка с открытым доступом воздуха, нагрузка по массе устройств</x:v>
      </x:c>
      <x:c r="F1640" s="14" t="n">
        <x:v>1</x:v>
      </x:c>
      <x:c r="G1640" s="3" t="str">
        <x:v>к-т</x:v>
      </x:c>
      <x:c r="H1640" s="15" t="n">
        <x:v>250</x:v>
      </x:c>
      <x:c r="I1640" s="15" t="n">
        <x:v>800</x:v>
      </x:c>
      <x:c r="J1640" s="16" t="n">
        <x:f>IF(AND(ISNUMBER(F1640),ISNUMBER(H1640)),F1640*H1640,"")</x:f>
        <x:v>250</x:v>
      </x:c>
      <x:c r="K1640" s="16" t="n">
        <x:f>IF(AND(ISNUMBER(F1640),ISNUMBER(I1640)),F1640*I1640,"")</x:f>
        <x:v>800</x:v>
      </x:c>
      <x:c r="L1640" s="11" t="str">
        <x:v>Купить</x:v>
      </x:c>
      <x:c r="M1640" s="11" t="str">
        <x:v>Не закрывать Mac/Spark в шкаф без принудительной вентиляции.</x:v>
      </x:c>
      <x:c r="N1640" s="11" t="str">
        <x:v>Бюджетная оценка на 03.10.2026. Источник подтверждает характеристики, а не цену.</x:v>
      </x:c>
      <x:c r="O1640" s="11" t="str">
        <x:f>IF(C1640="Опционально","Вне итога",IF(AND(ISNUMBER(F1640),ISNUMBER(H1640),ISNUMBER(I1640),F1640&gt;0,H1640&gt;=0,I1640&gt;=H1640),"Цена учтена","Уточнить цену/количество"))</x:f>
        <x:v>Цена учтена</x:v>
      </x:c>
      <x:c r="P1640" s="10"/>
      <x:c r="Q1640" s="18" t="str">
        <x:v>Бюджетная оценка автора</x:v>
      </x:c>
      <x:c r="R1640" s="18" t="str"/>
    </x:row>
    <x:row r="1641" ht="61" customHeight="1">
      <x:c r="A1641" s="10" t="str">
        <x:v>C2</x:v>
      </x:c>
      <x:c r="B1641" s="10" t="str">
        <x:v>C2</x:v>
      </x:c>
      <x:c r="C1641" s="11" t="str">
        <x:v>Помещение</x:v>
      </x:c>
      <x:c r="D1641" s="11" t="str">
        <x:v>Источник бесперебойного питания</x:v>
      </x:c>
      <x:c r="E1641" s="11" t="str">
        <x:v>Онлайн ИБП 5kVA. Активная мощность ≥2.5kW</x:v>
      </x:c>
      <x:c r="F1641" s="14" t="n">
        <x:v>1</x:v>
      </x:c>
      <x:c r="G1641" s="3" t="str">
        <x:v>шт</x:v>
      </x:c>
      <x:c r="H1641" s="15" t="n">
        <x:v>2800</x:v>
      </x:c>
      <x:c r="I1641" s="15" t="n">
        <x:v>6000</x:v>
      </x:c>
      <x:c r="J1641" s="16" t="n">
        <x:f>IF(AND(ISNUMBER(F1641),ISNUMBER(H1641)),F1641*H1641,"")</x:f>
        <x:v>2800</x:v>
      </x:c>
      <x:c r="K1641" s="16" t="n">
        <x:f>IF(AND(ISNUMBER(F1641),ISNUMBER(I1641)),F1641*I1641,"")</x:f>
        <x:v>6000</x:v>
      </x:c>
      <x:c r="L1641" s="11" t="str">
        <x:v>Купить</x:v>
      </x:c>
      <x:c r="M1641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1641" s="11" t="str">
        <x:v>Бюджетная оценка на 03.10.2026. Источник подтверждает характеристики, а не цену.</x:v>
      </x:c>
      <x:c r="O1641" s="11" t="str">
        <x:f>IF(C1641="Опционально","Вне итога",IF(AND(ISNUMBER(F1641),ISNUMBER(H1641),ISNUMBER(I1641),F1641&gt;0,H1641&gt;=0,I1641&gt;=H1641),"Цена учтена","Уточнить цену/количество"))</x:f>
        <x:v>Цена учтена</x:v>
      </x:c>
      <x:c r="P1641" s="10"/>
      <x:c r="Q1641" s="18" t="str">
        <x:v>Бюджетная оценка автора</x:v>
      </x:c>
      <x:c r="R1641" s="18" t="str"/>
    </x:row>
    <x:row r="1642" ht="61" customHeight="1">
      <x:c r="A1642" s="10" t="str">
        <x:v>C2</x:v>
      </x:c>
      <x:c r="B1642" s="10" t="str">
        <x:v>C2</x:v>
      </x:c>
      <x:c r="C1642" s="11" t="str">
        <x:v>Помещение</x:v>
      </x:c>
      <x:c r="D1642" s="11" t="str">
        <x:v>Батареи и шкаф батарей</x:v>
      </x:c>
      <x:c r="E1642" s="11" t="str">
        <x:v>Внешний комплект, 5–10 минут при нагрузке 2kW</x:v>
      </x:c>
      <x:c r="F1642" s="14" t="n">
        <x:v>1</x:v>
      </x:c>
      <x:c r="G1642" s="3" t="str">
        <x:v>к-т</x:v>
      </x:c>
      <x:c r="H1642" s="15" t="n">
        <x:v>700</x:v>
      </x:c>
      <x:c r="I1642" s="15" t="n">
        <x:v>1700</x:v>
      </x:c>
      <x:c r="J1642" s="16" t="n">
        <x:f>IF(AND(ISNUMBER(F1642),ISNUMBER(H1642)),F1642*H1642,"")</x:f>
        <x:v>700</x:v>
      </x:c>
      <x:c r="K1642" s="16" t="n">
        <x:f>IF(AND(ISNUMBER(F1642),ISNUMBER(I1642)),F1642*I1642,"")</x:f>
        <x:v>1700</x:v>
      </x:c>
      <x:c r="L1642" s="11" t="str">
        <x:v>Купить</x:v>
      </x:c>
      <x:c r="M1642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1642" s="11" t="str">
        <x:v>Бюджетная оценка на 03.10.2026. Источник подтверждает характеристики, а не цену.</x:v>
      </x:c>
      <x:c r="O1642" s="11" t="str">
        <x:f>IF(C1642="Опционально","Вне итога",IF(AND(ISNUMBER(F1642),ISNUMBER(H1642),ISNUMBER(I1642),F1642&gt;0,H1642&gt;=0,I1642&gt;=H1642),"Цена учтена","Уточнить цену/количество"))</x:f>
        <x:v>Цена учтена</x:v>
      </x:c>
      <x:c r="P1642" s="10"/>
      <x:c r="Q1642" s="18" t="str">
        <x:v>Бюджетная оценка автора</x:v>
      </x:c>
      <x:c r="R1642" s="18" t="str"/>
    </x:row>
    <x:row r="1643" ht="44" customHeight="1">
      <x:c r="A1643" s="10" t="str">
        <x:v>C2</x:v>
      </x:c>
      <x:c r="B1643" s="10" t="str">
        <x:v>C2</x:v>
      </x:c>
      <x:c r="C1643" s="11" t="str">
        <x:v>Помещение</x:v>
      </x:c>
      <x:c r="D1643" s="11" t="str">
        <x:v>Сервисный обход ИБП</x:v>
      </x:c>
      <x:c r="E1643" s="11" t="str">
        <x:v>Внешний maintenance bypass и кабели подключения</x:v>
      </x:c>
      <x:c r="F1643" s="14" t="n">
        <x:v>1</x:v>
      </x:c>
      <x:c r="G1643" s="3" t="str">
        <x:v>к-т</x:v>
      </x:c>
      <x:c r="H1643" s="15" t="n">
        <x:v>200</x:v>
      </x:c>
      <x:c r="I1643" s="15" t="n">
        <x:v>600</x:v>
      </x:c>
      <x:c r="J1643" s="16" t="n">
        <x:f>IF(AND(ISNUMBER(F1643),ISNUMBER(H1643)),F1643*H1643,"")</x:f>
        <x:v>200</x:v>
      </x:c>
      <x:c r="K1643" s="16" t="n">
        <x:f>IF(AND(ISNUMBER(F1643),ISNUMBER(I1643)),F1643*I1643,"")</x:f>
        <x:v>600</x:v>
      </x:c>
      <x:c r="L1643" s="11" t="str">
        <x:v>Купить</x:v>
      </x:c>
      <x:c r="M1643" s="11" t="str">
        <x:v>Позволяет обслуживать ИБП. Тип подключения согласует электрик.</x:v>
      </x:c>
      <x:c r="N1643" s="11" t="str">
        <x:v>Бюджетная оценка на 03.10.2026. Источник подтверждает характеристики, а не цену.</x:v>
      </x:c>
      <x:c r="O1643" s="11" t="str">
        <x:f>IF(C1643="Опционально","Вне итога",IF(AND(ISNUMBER(F1643),ISNUMBER(H1643),ISNUMBER(I1643),F1643&gt;0,H1643&gt;=0,I1643&gt;=H1643),"Цена учтена","Уточнить цену/количество"))</x:f>
        <x:v>Цена учтена</x:v>
      </x:c>
      <x:c r="P1643" s="10"/>
      <x:c r="Q1643" s="18" t="str">
        <x:v>Бюджетная оценка автора</x:v>
      </x:c>
      <x:c r="R1643" s="18" t="str"/>
    </x:row>
    <x:row r="1644" ht="44" customHeight="1">
      <x:c r="A1644" s="10" t="str">
        <x:v>C2</x:v>
      </x:c>
      <x:c r="B1644" s="10" t="str">
        <x:v>C2</x:v>
      </x:c>
      <x:c r="C1644" s="11" t="str">
        <x:v>Помещение</x:v>
      </x:c>
      <x:c r="D1644" s="11" t="str">
        <x:v>Розетки для IT-оборудования</x:v>
      </x:c>
      <x:c r="E1644" s="11" t="str">
        <x:v>Промышленные блоки/розетки с защитой по проекту</x:v>
      </x:c>
      <x:c r="F1644" s="14" t="n">
        <x:v>2</x:v>
      </x:c>
      <x:c r="G1644" s="3" t="str">
        <x:v>к-т</x:v>
      </x:c>
      <x:c r="H1644" s="15" t="n">
        <x:v>35</x:v>
      </x:c>
      <x:c r="I1644" s="15" t="n">
        <x:v>100</x:v>
      </x:c>
      <x:c r="J1644" s="16" t="n">
        <x:f>IF(AND(ISNUMBER(F1644),ISNUMBER(H1644)),F1644*H1644,"")</x:f>
        <x:v>70</x:v>
      </x:c>
      <x:c r="K1644" s="16" t="n">
        <x:f>IF(AND(ISNUMBER(F1644),ISNUMBER(I1644)),F1644*I1644,"")</x:f>
        <x:v>200</x:v>
      </x:c>
      <x:c r="L1644" s="11" t="str">
        <x:v>Купить</x:v>
      </x:c>
      <x:c r="M1644" s="11" t="str">
        <x:v>Обычный бытовой удлинитель не заменяет линию требуемой мощности.</x:v>
      </x:c>
      <x:c r="N1644" s="11" t="str">
        <x:v>Бюджетная оценка на 03.10.2026. Источник подтверждает характеристики, а не цену.</x:v>
      </x:c>
      <x:c r="O1644" s="11" t="str">
        <x:f>IF(C1644="Опционально","Вне итога",IF(AND(ISNUMBER(F1644),ISNUMBER(H1644),ISNUMBER(I1644),F1644&gt;0,H1644&gt;=0,I1644&gt;=H1644),"Цена учтена","Уточнить цену/количество"))</x:f>
        <x:v>Цена учтена</x:v>
      </x:c>
      <x:c r="P1644" s="10"/>
      <x:c r="Q1644" s="18" t="str">
        <x:v>Бюджетная оценка автора</x:v>
      </x:c>
      <x:c r="R1644" s="18" t="str"/>
    </x:row>
    <x:row r="1645" ht="44" customHeight="1">
      <x:c r="A1645" s="10" t="str">
        <x:v>C2</x:v>
      </x:c>
      <x:c r="B1645" s="10" t="str">
        <x:v>C2</x:v>
      </x:c>
      <x:c r="C1645" s="11" t="str">
        <x:v>Помещение</x:v>
      </x:c>
      <x:c r="D1645" s="11" t="str">
        <x:v>Электрощит помещения</x:v>
      </x:c>
      <x:c r="E1645" s="11" t="str">
        <x:v>Вводной выключатель, отдельные линии IT и охлаждения, УЗИП, учёт, защитные устройства</x:v>
      </x:c>
      <x:c r="F1645" s="14" t="n">
        <x:v>1</x:v>
      </x:c>
      <x:c r="G1645" s="3" t="str">
        <x:v>к-т</x:v>
      </x:c>
      <x:c r="H1645" s="15" t="n">
        <x:v>500</x:v>
      </x:c>
      <x:c r="I1645" s="15" t="n">
        <x:v>1500</x:v>
      </x:c>
      <x:c r="J1645" s="16" t="n">
        <x:f>IF(AND(ISNUMBER(F1645),ISNUMBER(H1645)),F1645*H1645,"")</x:f>
        <x:v>500</x:v>
      </x:c>
      <x:c r="K1645" s="16" t="n">
        <x:f>IF(AND(ISNUMBER(F1645),ISNUMBER(I1645)),F1645*I1645,"")</x:f>
        <x:v>1500</x:v>
      </x:c>
      <x:c r="L1645" s="11" t="str">
        <x:v>Купить</x:v>
      </x:c>
      <x:c r="M1645" s="11" t="str">
        <x:v>Номиналы, селективность, УЗО и сечения определяются проектом. В цену включена комплектация щита.</x:v>
      </x:c>
      <x:c r="N1645" s="11" t="str">
        <x:v>Бюджетная оценка на 03.10.2026. Источник подтверждает характеристики, а не цену.</x:v>
      </x:c>
      <x:c r="O1645" s="11" t="str">
        <x:f>IF(C1645="Опционально","Вне итога",IF(AND(ISNUMBER(F1645),ISNUMBER(H1645),ISNUMBER(I1645),F1645&gt;0,H1645&gt;=0,I1645&gt;=H1645),"Цена учтена","Уточнить цену/количество"))</x:f>
        <x:v>Цена учтена</x:v>
      </x:c>
      <x:c r="P1645" s="10"/>
      <x:c r="Q1645" s="18" t="str">
        <x:v>Бюджетная оценка автора</x:v>
      </x:c>
      <x:c r="R1645" s="18" t="str"/>
    </x:row>
    <x:row r="1646" ht="44" customHeight="1">
      <x:c r="A1646" s="10" t="str">
        <x:v>C2</x:v>
      </x:c>
      <x:c r="B1646" s="10" t="str">
        <x:v>C2</x:v>
      </x:c>
      <x:c r="C1646" s="11" t="str">
        <x:v>Помещение</x:v>
      </x:c>
      <x:c r="D1646" s="11" t="str">
        <x:v>Силовой кабель и прокладка до комнаты</x:v>
      </x:c>
      <x:c r="E1646" s="11" t="str">
        <x:v>Кабель, лоток, вводы и крепления. Сечение по расчёту</x:v>
      </x:c>
      <x:c r="F1646" s="14" t="n">
        <x:v>30</x:v>
      </x:c>
      <x:c r="G1646" s="3" t="str">
        <x:v>м</x:v>
      </x:c>
      <x:c r="H1646" s="15" t="n">
        <x:v>15</x:v>
      </x:c>
      <x:c r="I1646" s="15" t="n">
        <x:v>35</x:v>
      </x:c>
      <x:c r="J1646" s="16" t="n">
        <x:f>IF(AND(ISNUMBER(F1646),ISNUMBER(H1646)),F1646*H1646,"")</x:f>
        <x:v>450</x:v>
      </x:c>
      <x:c r="K1646" s="16" t="n">
        <x:f>IF(AND(ISNUMBER(F1646),ISNUMBER(I1646)),F1646*I1646,"")</x:f>
        <x:v>1050</x:v>
      </x:c>
      <x:c r="L1646" s="11" t="str">
        <x:v>Купить</x:v>
      </x:c>
      <x:c r="M1646" s="11" t="str">
        <x:v>Исходная трасса 30 м. Меняется после обмера. Не является готовым выбором сечения кабеля.</x:v>
      </x:c>
      <x:c r="N1646" s="11" t="str">
        <x:v>Бюджетная оценка на 03.10.2026. Источник подтверждает характеристики, а не цену.</x:v>
      </x:c>
      <x:c r="O1646" s="11" t="str">
        <x:f>IF(C1646="Опционально","Вне итога",IF(AND(ISNUMBER(F1646),ISNUMBER(H1646),ISNUMBER(I1646),F1646&gt;0,H1646&gt;=0,I1646&gt;=H1646),"Цена учтена","Уточнить цену/количество"))</x:f>
        <x:v>Цена учтена</x:v>
      </x:c>
      <x:c r="P1646" s="10"/>
      <x:c r="Q1646" s="18" t="str">
        <x:v>Бюджетная оценка автора</x:v>
      </x:c>
      <x:c r="R1646" s="18" t="str"/>
    </x:row>
    <x:row r="1647" ht="44" customHeight="1">
      <x:c r="A1647" s="10" t="str">
        <x:v>C2</x:v>
      </x:c>
      <x:c r="B1647" s="10" t="str">
        <x:v>C2</x:v>
      </x:c>
      <x:c r="C1647" s="11" t="str">
        <x:v>Помещение</x:v>
      </x:c>
      <x:c r="D1647" s="11" t="str">
        <x:v>Внутренние силовые линии</x:v>
      </x:c>
      <x:c r="E1647" s="11" t="str">
        <x:v>Кабели от щита до ИБП/PDU и оборудования охлаждения</x:v>
      </x:c>
      <x:c r="F1647" s="14" t="n">
        <x:v>15</x:v>
      </x:c>
      <x:c r="G1647" s="3" t="str">
        <x:v>м</x:v>
      </x:c>
      <x:c r="H1647" s="15" t="n">
        <x:v>12</x:v>
      </x:c>
      <x:c r="I1647" s="15" t="n">
        <x:v>30</x:v>
      </x:c>
      <x:c r="J1647" s="16" t="n">
        <x:f>IF(AND(ISNUMBER(F1647),ISNUMBER(H1647)),F1647*H1647,"")</x:f>
        <x:v>180</x:v>
      </x:c>
      <x:c r="K1647" s="16" t="n">
        <x:f>IF(AND(ISNUMBER(F1647),ISNUMBER(I1647)),F1647*I1647,"")</x:f>
        <x:v>450</x:v>
      </x:c>
      <x:c r="L1647" s="11" t="str">
        <x:v>Купить</x:v>
      </x:c>
      <x:c r="M1647" s="11" t="str">
        <x:v>Исходные длины. Наконечники, разъёмы и крепёж учтены в строке расходников.</x:v>
      </x:c>
      <x:c r="N1647" s="11" t="str">
        <x:v>Бюджетная оценка на 03.10.2026. Источник подтверждает характеристики, а не цену.</x:v>
      </x:c>
      <x:c r="O1647" s="11" t="str">
        <x:f>IF(C1647="Опционально","Вне итога",IF(AND(ISNUMBER(F1647),ISNUMBER(H1647),ISNUMBER(I1647),F1647&gt;0,H1647&gt;=0,I1647&gt;=H1647),"Цена учтена","Уточнить цену/количество"))</x:f>
        <x:v>Цена учтена</x:v>
      </x:c>
      <x:c r="P1647" s="10"/>
      <x:c r="Q1647" s="18" t="str">
        <x:v>Бюджетная оценка автора</x:v>
      </x:c>
      <x:c r="R1647" s="18" t="str"/>
    </x:row>
    <x:row r="1648" ht="61" customHeight="1">
      <x:c r="A1648" s="10" t="str">
        <x:v>C2</x:v>
      </x:c>
      <x:c r="B1648" s="10" t="str">
        <x:v>C2</x:v>
      </x:c>
      <x:c r="C1648" s="11" t="str">
        <x:v>Помещение</x:v>
      </x:c>
      <x:c r="D1648" s="11" t="str">
        <x:v>Резерв на увеличение доступной мощности</x:v>
      </x:c>
      <x:c r="E1648" s="11" t="str">
        <x:v>Техническое присоединение/изменение ввода, если существующей мощности не хватает</x:v>
      </x:c>
      <x:c r="F1648" s="14" t="n">
        <x:v>1</x:v>
      </x:c>
      <x:c r="G1648" s="3" t="str">
        <x:v>резерв</x:v>
      </x:c>
      <x:c r="H1648" s="15" t="n">
        <x:v>0</x:v>
      </x:c>
      <x:c r="I1648" s="15" t="n">
        <x:v>5000</x:v>
      </x:c>
      <x:c r="J1648" s="16" t="n">
        <x:f>IF(AND(ISNUMBER(F1648),ISNUMBER(H1648)),F1648*H1648,"")</x:f>
        <x:v>0</x:v>
      </x:c>
      <x:c r="K1648" s="16" t="n">
        <x:f>IF(AND(ISNUMBER(F1648),ISNUMBER(I1648)),F1648*I1648,"")</x:f>
        <x:v>5000</x:v>
      </x:c>
      <x:c r="L1648" s="11" t="str">
        <x:v>Резерв</x:v>
      </x:c>
      <x:c r="M1648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1648" s="11" t="str">
        <x:v>Бюджетная оценка на 03.10.2026. Источник подтверждает характеристики, а не цену.</x:v>
      </x:c>
      <x:c r="O1648" s="11" t="str">
        <x:f>IF(C1648="Опционально","Вне итога",IF(AND(ISNUMBER(F1648),ISNUMBER(H1648),ISNUMBER(I1648),F1648&gt;0,H1648&gt;=0,I1648&gt;=H1648),"Цена учтена","Уточнить цену/количество"))</x:f>
        <x:v>Цена учтена</x:v>
      </x:c>
      <x:c r="P1648" s="10"/>
      <x:c r="Q1648" s="18" t="str">
        <x:v>Бюджетная оценка автора</x:v>
      </x:c>
      <x:c r="R1648" s="18" t="str"/>
    </x:row>
    <x:row r="1649" ht="61" customHeight="1">
      <x:c r="A1649" s="10" t="str">
        <x:v>C2</x:v>
      </x:c>
      <x:c r="B1649" s="10" t="str">
        <x:v>C2</x:v>
      </x:c>
      <x:c r="C1649" s="11" t="str">
        <x:v>Помещение</x:v>
      </x:c>
      <x:c r="D1649" s="11" t="str">
        <x:v>Постоянное охлаждение комнаты</x:v>
      </x:c>
      <x:c r="E1649" s="11" t="str">
        <x:v>1 установка(и), суммарно ≥3kW холода. Работа 24/7</x:v>
      </x:c>
      <x:c r="F1649" s="14" t="n">
        <x:v>1</x:v>
      </x:c>
      <x:c r="G1649" s="3" t="str">
        <x:v>шт</x:v>
      </x:c>
      <x:c r="H1649" s="15" t="n">
        <x:v>1050</x:v>
      </x:c>
      <x:c r="I1649" s="15" t="n">
        <x:v>2550</x:v>
      </x:c>
      <x:c r="J1649" s="16" t="n">
        <x:f>IF(AND(ISNUMBER(F1649),ISNUMBER(H1649)),F1649*H1649,"")</x:f>
        <x:v>1050</x:v>
      </x:c>
      <x:c r="K1649" s="16" t="n">
        <x:f>IF(AND(ISNUMBER(F1649),ISNUMBER(I1649)),F1649*I1649,"")</x:f>
        <x:v>2550</x:v>
      </x:c>
      <x:c r="L1649" s="11" t="str">
        <x:v>Купить</x:v>
      </x:c>
      <x:c r="M1649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1649" s="11" t="str">
        <x:v>Бюджетная оценка на 03.10.2026. Источник подтверждает характеристики, а не цену.</x:v>
      </x:c>
      <x:c r="O1649" s="11" t="str">
        <x:f>IF(C1649="Опционально","Вне итога",IF(AND(ISNUMBER(F1649),ISNUMBER(H1649),ISNUMBER(I1649),F1649&gt;0,H1649&gt;=0,I1649&gt;=H1649),"Цена учтена","Уточнить цену/количество"))</x:f>
        <x:v>Цена учтена</x:v>
      </x:c>
      <x:c r="P1649" s="10"/>
      <x:c r="Q1649" s="18" t="str">
        <x:v>Бюджетная оценка автора</x:v>
      </x:c>
      <x:c r="R1649" s="18" t="str"/>
    </x:row>
    <x:row r="1650" ht="44" customHeight="1">
      <x:c r="A1650" s="10" t="str">
        <x:v>C2</x:v>
      </x:c>
      <x:c r="B1650" s="10" t="str">
        <x:v>C2</x:v>
      </x:c>
      <x:c r="C1650" s="11" t="str">
        <x:v>Помещение</x:v>
      </x:c>
      <x:c r="D1650" s="11" t="str">
        <x:v>Трассы охлаждения и дренаж</x:v>
      </x:c>
      <x:c r="E1650" s="11" t="str">
        <x:v>Подача/обратка или фреон, теплоизоляция, отвод конденсата, кронштейны</x:v>
      </x:c>
      <x:c r="F1650" s="14" t="n">
        <x:v>20</x:v>
      </x:c>
      <x:c r="G1650" s="3" t="str">
        <x:v>м</x:v>
      </x:c>
      <x:c r="H1650" s="15" t="n">
        <x:v>25</x:v>
      </x:c>
      <x:c r="I1650" s="15" t="n">
        <x:v>65</x:v>
      </x:c>
      <x:c r="J1650" s="16" t="n">
        <x:f>IF(AND(ISNUMBER(F1650),ISNUMBER(H1650)),F1650*H1650,"")</x:f>
        <x:v>500</x:v>
      </x:c>
      <x:c r="K1650" s="16" t="n">
        <x:f>IF(AND(ISNUMBER(F1650),ISNUMBER(I1650)),F1650*I1650,"")</x:f>
        <x:v>1300</x:v>
      </x:c>
      <x:c r="L1650" s="11" t="str">
        <x:v>Купить</x:v>
      </x:c>
      <x:c r="M1650" s="11" t="str">
        <x:v>20 м на установку как исходная длина. Проверить допустимую длину и перепад высот.</x:v>
      </x:c>
      <x:c r="N1650" s="11" t="str">
        <x:v>Бюджетная оценка на 03.10.2026. Источник подтверждает характеристики, а не цену.</x:v>
      </x:c>
      <x:c r="O1650" s="11" t="str">
        <x:f>IF(C1650="Опционально","Вне итога",IF(AND(ISNUMBER(F1650),ISNUMBER(H1650),ISNUMBER(I1650),F1650&gt;0,H1650&gt;=0,I1650&gt;=H1650),"Цена учтена","Уточнить цену/количество"))</x:f>
        <x:v>Цена учтена</x:v>
      </x:c>
      <x:c r="P1650" s="10"/>
      <x:c r="Q1650" s="18" t="str">
        <x:v>Бюджетная оценка автора</x:v>
      </x:c>
      <x:c r="R1650" s="18" t="str"/>
    </x:row>
    <x:row r="1651" ht="44" customHeight="1">
      <x:c r="A1651" s="10" t="str">
        <x:v>C2</x:v>
      </x:c>
      <x:c r="B1651" s="10" t="str">
        <x:v>C2</x:v>
      </x:c>
      <x:c r="C1651" s="11" t="str">
        <x:v>Помещение</x:v>
      </x:c>
      <x:c r="D1651" s="11" t="str">
        <x:v>Монтаж и настройка охлаждения</x:v>
      </x:c>
      <x:c r="E1651" s="11" t="str">
        <x:v>Установка наружных блоков, вакуумирование/заправка, настройка 24/7</x:v>
      </x:c>
      <x:c r="F1651" s="14" t="n">
        <x:v>1</x:v>
      </x:c>
      <x:c r="G1651" s="3" t="str">
        <x:v>усл</x:v>
      </x:c>
      <x:c r="H1651" s="15" t="n">
        <x:v>600</x:v>
      </x:c>
      <x:c r="I1651" s="15" t="n">
        <x:v>1800</x:v>
      </x:c>
      <x:c r="J1651" s="16" t="n">
        <x:f>IF(AND(ISNUMBER(F1651),ISNUMBER(H1651)),F1651*H1651,"")</x:f>
        <x:v>600</x:v>
      </x:c>
      <x:c r="K1651" s="16" t="n">
        <x:f>IF(AND(ISNUMBER(F1651),ISNUMBER(I1651)),F1651*I1651,"")</x:f>
        <x:v>1800</x:v>
      </x:c>
      <x:c r="L1651" s="11" t="str">
        <x:v>Купить</x:v>
      </x:c>
      <x:c r="M1651" s="11" t="str"/>
      <x:c r="N1651" s="11" t="str">
        <x:v>Бюджетная оценка на 03.10.2026. Источник подтверждает характеристики, а не цену.</x:v>
      </x:c>
      <x:c r="O1651" s="11" t="str">
        <x:f>IF(C1651="Опционально","Вне итога",IF(AND(ISNUMBER(F1651),ISNUMBER(H1651),ISNUMBER(I1651),F1651&gt;0,H1651&gt;=0,I1651&gt;=H1651),"Цена учтена","Уточнить цену/количество"))</x:f>
        <x:v>Цена учтена</x:v>
      </x:c>
      <x:c r="P1651" s="10"/>
      <x:c r="Q1651" s="18" t="str">
        <x:v>Бюджетная оценка автора</x:v>
      </x:c>
      <x:c r="R1651" s="18" t="str"/>
    </x:row>
    <x:row r="1652" ht="44" customHeight="1">
      <x:c r="A1652" s="10" t="str">
        <x:v>C2</x:v>
      </x:c>
      <x:c r="B1652" s="10" t="str">
        <x:v>C2</x:v>
      </x:c>
      <x:c r="C1652" s="11" t="str">
        <x:v>Помещение</x:v>
      </x:c>
      <x:c r="D1652" s="11" t="str">
        <x:v>Вентиляция и уплотнение вводов</x:v>
      </x:c>
      <x:c r="E1652" s="11" t="str">
        <x:v>Регулируемая вентиляция, решётки/фильтры, герметизация проходок</x:v>
      </x:c>
      <x:c r="F1652" s="14" t="n">
        <x:v>1</x:v>
      </x:c>
      <x:c r="G1652" s="3" t="str">
        <x:v>к-т</x:v>
      </x:c>
      <x:c r="H1652" s="15" t="n">
        <x:v>250</x:v>
      </x:c>
      <x:c r="I1652" s="15" t="n">
        <x:v>800</x:v>
      </x:c>
      <x:c r="J1652" s="16" t="n">
        <x:f>IF(AND(ISNUMBER(F1652),ISNUMBER(H1652)),F1652*H1652,"")</x:f>
        <x:v>250</x:v>
      </x:c>
      <x:c r="K1652" s="16" t="n">
        <x:f>IF(AND(ISNUMBER(F1652),ISNUMBER(I1652)),F1652*I1652,"")</x:f>
        <x:v>800</x:v>
      </x:c>
      <x:c r="L1652" s="11" t="str">
        <x:v>Купить</x:v>
      </x:c>
      <x:c r="M1652" s="11" t="str">
        <x:v>Кондиционер не обеспечивает приток воздуха сам по себе. Решение согласуется с расчётом охлаждения.</x:v>
      </x:c>
      <x:c r="N1652" s="11" t="str">
        <x:v>Бюджетная оценка на 03.10.2026. Источник подтверждает характеристики, а не цену.</x:v>
      </x:c>
      <x:c r="O1652" s="11" t="str">
        <x:f>IF(C1652="Опционально","Вне итога",IF(AND(ISNUMBER(F1652),ISNUMBER(H1652),ISNUMBER(I1652),F1652&gt;0,H1652&gt;=0,I1652&gt;=H1652),"Цена учтена","Уточнить цену/количество"))</x:f>
        <x:v>Цена учтена</x:v>
      </x:c>
      <x:c r="P1652" s="10"/>
      <x:c r="Q1652" s="18" t="str">
        <x:v>Бюджетная оценка автора</x:v>
      </x:c>
      <x:c r="R1652" s="18" t="str"/>
    </x:row>
    <x:row r="1653" ht="44" customHeight="1">
      <x:c r="A1653" s="10" t="str">
        <x:v>C2</x:v>
      </x:c>
      <x:c r="B1653" s="10" t="str">
        <x:v>C2</x:v>
      </x:c>
      <x:c r="C1653" s="11" t="str">
        <x:v>Помещение</x:v>
      </x:c>
      <x:c r="D1653" s="11" t="str">
        <x:v>Пожарная сигнализация</x:v>
      </x:c>
      <x:c r="E1653" s="11" t="str">
        <x:v>Датчик дыма, подключение к существующей системе или автономный комплект</x:v>
      </x:c>
      <x:c r="F1653" s="14" t="n">
        <x:v>1</x:v>
      </x:c>
      <x:c r="G1653" s="3" t="str">
        <x:v>к-т</x:v>
      </x:c>
      <x:c r="H1653" s="15" t="n">
        <x:v>150</x:v>
      </x:c>
      <x:c r="I1653" s="15" t="n">
        <x:v>700</x:v>
      </x:c>
      <x:c r="J1653" s="16" t="n">
        <x:f>IF(AND(ISNUMBER(F1653),ISNUMBER(H1653)),F1653*H1653,"")</x:f>
        <x:v>150</x:v>
      </x:c>
      <x:c r="K1653" s="16" t="n">
        <x:f>IF(AND(ISNUMBER(F1653),ISNUMBER(I1653)),F1653*I1653,"")</x:f>
        <x:v>700</x:v>
      </x:c>
      <x:c r="L1653" s="11" t="str">
        <x:v>Купить</x:v>
      </x:c>
      <x:c r="M1653" s="11" t="str"/>
      <x:c r="N1653" s="11" t="str">
        <x:v>Бюджетная оценка на 03.10.2026. Источник подтверждает характеристики, а не цену.</x:v>
      </x:c>
      <x:c r="O1653" s="11" t="str">
        <x:f>IF(C1653="Опционально","Вне итога",IF(AND(ISNUMBER(F1653),ISNUMBER(H1653),ISNUMBER(I1653),F1653&gt;0,H1653&gt;=0,I1653&gt;=H1653),"Цена учтена","Уточнить цену/количество"))</x:f>
        <x:v>Цена учтена</x:v>
      </x:c>
      <x:c r="P1653" s="10"/>
      <x:c r="Q1653" s="18" t="str">
        <x:v>Бюджетная оценка автора</x:v>
      </x:c>
      <x:c r="R1653" s="18" t="str"/>
    </x:row>
    <x:row r="1654" ht="44" customHeight="1">
      <x:c r="A1654" s="10" t="str">
        <x:v>C2</x:v>
      </x:c>
      <x:c r="B1654" s="10" t="str">
        <x:v>C2</x:v>
      </x:c>
      <x:c r="C1654" s="11" t="str">
        <x:v>Помещение</x:v>
      </x:c>
      <x:c r="D1654" s="11" t="str">
        <x:v>Огнетушители и обозначения</x:v>
      </x:c>
      <x:c r="E1654" s="11" t="str">
        <x:v>2 подходящих для электрооборудования огнетушителя, указатели</x:v>
      </x:c>
      <x:c r="F1654" s="14" t="n">
        <x:v>1</x:v>
      </x:c>
      <x:c r="G1654" s="3" t="str">
        <x:v>к-т</x:v>
      </x:c>
      <x:c r="H1654" s="15" t="n">
        <x:v>140</x:v>
      </x:c>
      <x:c r="I1654" s="15" t="n">
        <x:v>400</x:v>
      </x:c>
      <x:c r="J1654" s="16" t="n">
        <x:f>IF(AND(ISNUMBER(F1654),ISNUMBER(H1654)),F1654*H1654,"")</x:f>
        <x:v>140</x:v>
      </x:c>
      <x:c r="K1654" s="16" t="n">
        <x:f>IF(AND(ISNUMBER(F1654),ISNUMBER(I1654)),F1654*I1654,"")</x:f>
        <x:v>400</x:v>
      </x:c>
      <x:c r="L1654" s="11" t="str">
        <x:v>Купить</x:v>
      </x:c>
      <x:c r="M1654" s="11" t="str">
        <x:v>Тип и размещение определяет местный проект помещения.</x:v>
      </x:c>
      <x:c r="N1654" s="11" t="str">
        <x:v>Бюджетная оценка на 03.10.2026. Источник подтверждает характеристики, а не цену.</x:v>
      </x:c>
      <x:c r="O1654" s="11" t="str">
        <x:f>IF(C1654="Опционально","Вне итога",IF(AND(ISNUMBER(F1654),ISNUMBER(H1654),ISNUMBER(I1654),F1654&gt;0,H1654&gt;=0,I1654&gt;=H1654),"Цена учтена","Уточнить цену/количество"))</x:f>
        <x:v>Цена учтена</x:v>
      </x:c>
      <x:c r="P1654" s="10"/>
      <x:c r="Q1654" s="18" t="str">
        <x:v>Бюджетная оценка автора</x:v>
      </x:c>
      <x:c r="R1654" s="18" t="str"/>
    </x:row>
    <x:row r="1655" ht="44" customHeight="1">
      <x:c r="A1655" s="10" t="str">
        <x:v>C2</x:v>
      </x:c>
      <x:c r="B1655" s="10" t="str">
        <x:v>C2</x:v>
      </x:c>
      <x:c r="C1655" s="11" t="str">
        <x:v>Помещение</x:v>
      </x:c>
      <x:c r="D1655" s="11" t="str">
        <x:v>Контроль температуры и влажности</x:v>
      </x:c>
      <x:c r="E1655" s="11" t="str">
        <x:v>Сетевой датчик с 2–4 внешними зондами и уведомлением</x:v>
      </x:c>
      <x:c r="F1655" s="14" t="n">
        <x:v>1</x:v>
      </x:c>
      <x:c r="G1655" s="3" t="str">
        <x:v>к-т</x:v>
      </x:c>
      <x:c r="H1655" s="15" t="n">
        <x:v>150</x:v>
      </x:c>
      <x:c r="I1655" s="15" t="n">
        <x:v>600</x:v>
      </x:c>
      <x:c r="J1655" s="16" t="n">
        <x:f>IF(AND(ISNUMBER(F1655),ISNUMBER(H1655)),F1655*H1655,"")</x:f>
        <x:v>150</x:v>
      </x:c>
      <x:c r="K1655" s="16" t="n">
        <x:f>IF(AND(ISNUMBER(F1655),ISNUMBER(I1655)),F1655*I1655,"")</x:f>
        <x:v>600</x:v>
      </x:c>
      <x:c r="L1655" s="11" t="str">
        <x:v>Купить</x:v>
      </x:c>
      <x:c r="M1655" s="11" t="str">
        <x:v>Настроить аварийное завершение работы при перегреве/сбое охлаждения.</x:v>
      </x:c>
      <x:c r="N1655" s="11" t="str">
        <x:v>Бюджетная оценка на 03.10.2026. Источник подтверждает характеристики, а не цену.</x:v>
      </x:c>
      <x:c r="O1655" s="11" t="str">
        <x:f>IF(C1655="Опционально","Вне итога",IF(AND(ISNUMBER(F1655),ISNUMBER(H1655),ISNUMBER(I1655),F1655&gt;0,H1655&gt;=0,I1655&gt;=H1655),"Цена учтена","Уточнить цену/количество"))</x:f>
        <x:v>Цена учтена</x:v>
      </x:c>
      <x:c r="P1655" s="10"/>
      <x:c r="Q1655" s="18" t="str">
        <x:v>Бюджетная оценка автора</x:v>
      </x:c>
      <x:c r="R1655" s="18" t="str"/>
    </x:row>
    <x:row r="1656" ht="44" customHeight="1">
      <x:c r="A1656" s="10" t="str">
        <x:v>C2</x:v>
      </x:c>
      <x:c r="B1656" s="10" t="str">
        <x:v>C2</x:v>
      </x:c>
      <x:c r="C1656" s="11" t="str">
        <x:v>Помещение</x:v>
      </x:c>
      <x:c r="D1656" s="11" t="str">
        <x:v>Крепёж и мелкие расходники</x:v>
      </x:c>
      <x:c r="E1656" s="11" t="str">
        <x:v>Наконечники, клеммы, маркировка, стяжки-липучки, вводы, запас кабеля</x:v>
      </x:c>
      <x:c r="F1656" s="14" t="n">
        <x:v>1</x:v>
      </x:c>
      <x:c r="G1656" s="3" t="str">
        <x:v>к-т</x:v>
      </x:c>
      <x:c r="H1656" s="15" t="n">
        <x:v>120</x:v>
      </x:c>
      <x:c r="I1656" s="15" t="n">
        <x:v>350</x:v>
      </x:c>
      <x:c r="J1656" s="16" t="n">
        <x:f>IF(AND(ISNUMBER(F1656),ISNUMBER(H1656)),F1656*H1656,"")</x:f>
        <x:v>120</x:v>
      </x:c>
      <x:c r="K1656" s="16" t="n">
        <x:f>IF(AND(ISNUMBER(F1656),ISNUMBER(I1656)),F1656*I1656,"")</x:f>
        <x:v>350</x:v>
      </x:c>
      <x:c r="L1656" s="11" t="str">
        <x:v>Купить</x:v>
      </x:c>
      <x:c r="M1656" s="11" t="str"/>
      <x:c r="N1656" s="11" t="str">
        <x:v>Бюджетная оценка на 03.10.2026. Источник подтверждает характеристики, а не цену.</x:v>
      </x:c>
      <x:c r="O1656" s="11" t="str">
        <x:f>IF(C1656="Опционально","Вне итога",IF(AND(ISNUMBER(F1656),ISNUMBER(H1656),ISNUMBER(I1656),F1656&gt;0,H1656&gt;=0,I1656&gt;=H1656),"Цена учтена","Уточнить цену/количество"))</x:f>
        <x:v>Цена учтена</x:v>
      </x:c>
      <x:c r="P1656" s="10"/>
      <x:c r="Q1656" s="18" t="str">
        <x:v>Бюджетная оценка автора</x:v>
      </x:c>
      <x:c r="R1656" s="18" t="str"/>
    </x:row>
    <x:row r="1657" ht="44" customHeight="1">
      <x:c r="A1657" s="10" t="str">
        <x:v>C2</x:v>
      </x:c>
      <x:c r="B1657" s="10" t="str">
        <x:v>C2</x:v>
      </x:c>
      <x:c r="C1657" s="11" t="str">
        <x:v>Помещение</x:v>
      </x:c>
      <x:c r="D1657" s="11" t="str">
        <x:v>Монтаж и измерения электрики</x:v>
      </x:c>
      <x:c r="E1657" s="11" t="str">
        <x:v>Монтаж, проверка защит, заземления и нагрузочный тест</x:v>
      </x:c>
      <x:c r="F1657" s="14" t="n">
        <x:v>1</x:v>
      </x:c>
      <x:c r="G1657" s="3" t="str">
        <x:v>усл</x:v>
      </x:c>
      <x:c r="H1657" s="15" t="n">
        <x:v>600</x:v>
      </x:c>
      <x:c r="I1657" s="15" t="n">
        <x:v>2000</x:v>
      </x:c>
      <x:c r="J1657" s="16" t="n">
        <x:f>IF(AND(ISNUMBER(F1657),ISNUMBER(H1657)),F1657*H1657,"")</x:f>
        <x:v>600</x:v>
      </x:c>
      <x:c r="K1657" s="16" t="n">
        <x:f>IF(AND(ISNUMBER(F1657),ISNUMBER(I1657)),F1657*I1657,"")</x:f>
        <x:v>2000</x:v>
      </x:c>
      <x:c r="L1657" s="11" t="str">
        <x:v>Купить</x:v>
      </x:c>
      <x:c r="M1657" s="11" t="str"/>
      <x:c r="N1657" s="11" t="str">
        <x:v>Бюджетная оценка на 03.10.2026. Источник подтверждает характеристики, а не цену.</x:v>
      </x:c>
      <x:c r="O1657" s="11" t="str">
        <x:f>IF(C1657="Опционально","Вне итога",IF(AND(ISNUMBER(F1657),ISNUMBER(H1657),ISNUMBER(I1657),F1657&gt;0,H1657&gt;=0,I1657&gt;=H1657),"Цена учтена","Уточнить цену/количество"))</x:f>
        <x:v>Цена учтена</x:v>
      </x:c>
      <x:c r="P1657" s="10"/>
      <x:c r="Q1657" s="18" t="str">
        <x:v>Бюджетная оценка автора</x:v>
      </x:c>
      <x:c r="R1657" s="18" t="str"/>
    </x:row>
    <x:row r="1658" ht="44" customHeight="1">
      <x:c r="A1658" s="10" t="str">
        <x:v>C2</x:v>
      </x:c>
      <x:c r="B1658" s="10" t="str">
        <x:v>C2</x:v>
      </x:c>
      <x:c r="C1658" s="11" t="str">
        <x:v>Помещение</x:v>
      </x:c>
      <x:c r="D1658" s="11" t="str">
        <x:v>Доставка, разгрузка и занос</x:v>
      </x:c>
      <x:c r="E1658" s="11" t="str">
        <x:v>Транспорт, такелаж, страховка перевозки</x:v>
      </x:c>
      <x:c r="F1658" s="14" t="n">
        <x:v>1</x:v>
      </x:c>
      <x:c r="G1658" s="3" t="str">
        <x:v>усл</x:v>
      </x:c>
      <x:c r="H1658" s="15" t="n">
        <x:v>300</x:v>
      </x:c>
      <x:c r="I1658" s="15" t="n">
        <x:v>1000</x:v>
      </x:c>
      <x:c r="J1658" s="16" t="n">
        <x:f>IF(AND(ISNUMBER(F1658),ISNUMBER(H1658)),F1658*H1658,"")</x:f>
        <x:v>300</x:v>
      </x:c>
      <x:c r="K1658" s="16" t="n">
        <x:f>IF(AND(ISNUMBER(F1658),ISNUMBER(I1658)),F1658*I1658,"")</x:f>
        <x:v>1000</x:v>
      </x:c>
      <x:c r="L1658" s="11" t="str">
        <x:v>Купить</x:v>
      </x:c>
      <x:c r="M1658" s="11" t="str">
        <x:v>Без импортной пошлины/НДС. Для тяжёлых серверов проверить маршрут заноса заранее.</x:v>
      </x:c>
      <x:c r="N1658" s="11" t="str">
        <x:v>Бюджетная оценка на 03.10.2026. Источник подтверждает характеристики, а не цену.</x:v>
      </x:c>
      <x:c r="O1658" s="11" t="str">
        <x:f>IF(C1658="Опционально","Вне итога",IF(AND(ISNUMBER(F1658),ISNUMBER(H1658),ISNUMBER(I1658),F1658&gt;0,H1658&gt;=0,I1658&gt;=H1658),"Цена учтена","Уточнить цену/количество"))</x:f>
        <x:v>Цена учтена</x:v>
      </x:c>
      <x:c r="P1658" s="10"/>
      <x:c r="Q1658" s="18" t="str">
        <x:v>Бюджетная оценка автора</x:v>
      </x:c>
      <x:c r="R1658" s="18" t="str"/>
    </x:row>
    <x:row r="1659" ht="44" customHeight="1">
      <x:c r="A1659" s="10" t="str">
        <x:v>C2</x:v>
      </x:c>
      <x:c r="B1659" s="10" t="str">
        <x:v>C2</x:v>
      </x:c>
      <x:c r="C1659" s="11" t="str">
        <x:v>Опционально</x:v>
      </x:c>
      <x:c r="D1659" s="11" t="str">
        <x:v>Резервная система охлаждения</x:v>
      </x:c>
      <x:c r="E1659" s="11" t="str">
        <x:v>N+1 с автоматическим переключением, расчёт отдельно</x:v>
      </x:c>
      <x:c r="F1659" s="14" t="n">
        <x:v>1</x:v>
      </x:c>
      <x:c r="G1659" s="3" t="str">
        <x:v>к-т</x:v>
      </x:c>
      <x:c r="H1659" s="15"/>
      <x:c r="I1659" s="15"/>
      <x:c r="J1659" s="16" t="str">
        <x:f>IF(AND(ISNUMBER(F1659),ISNUMBER(H1659)),F1659*H1659,"")</x:f>
      </x:c>
      <x:c r="K1659" s="16" t="str">
        <x:f>IF(AND(ISNUMBER(F1659),ISNUMBER(I1659)),F1659*I1659,"")</x:f>
      </x:c>
      <x:c r="L1659" s="11" t="str">
        <x:v>По проекту</x:v>
      </x:c>
      <x:c r="M1659" s="11" t="str">
        <x:v>Нужна для непрерывной работы при отказе охлаждения. В базовом бюджете система останавливается безопасно.</x:v>
      </x:c>
      <x:c r="N1659" s="11" t="str">
        <x:v>Без цены. Требуется отдельное предложение.</x:v>
      </x:c>
      <x:c r="O1659" s="11" t="str">
        <x:f>IF(C1659="Опционально","Вне итога",IF(AND(ISNUMBER(F1659),ISNUMBER(H1659),ISNUMBER(I1659),F1659&gt;0,H1659&gt;=0,I1659&gt;=H1659),"Цена учтена","Уточнить цену/количество"))</x:f>
        <x:v>Вне итога</x:v>
      </x:c>
      <x:c r="P1659" s="10"/>
      <x:c r="Q1659" s="18" t="str">
        <x:v>Бюджетная оценка автора</x:v>
      </x:c>
      <x:c r="R1659" s="18" t="str"/>
    </x:row>
    <x:row r="1660" ht="44" customHeight="1">
      <x:c r="A1660" s="10" t="str">
        <x:v>C2</x:v>
      </x:c>
      <x:c r="B1660" s="10" t="str">
        <x:v>C2</x:v>
      </x:c>
      <x:c r="C1660" s="11" t="str">
        <x:v>Опционально</x:v>
      </x:c>
      <x:c r="D1660" s="11" t="str">
        <x:v>Генератор и переключение ввода</x:v>
      </x:c>
      <x:c r="E1660" s="11" t="str">
        <x:v>Для длительных отключений, размер по проекту</x:v>
      </x:c>
      <x:c r="F1660" s="14" t="n">
        <x:v>1</x:v>
      </x:c>
      <x:c r="G1660" s="3" t="str">
        <x:v>к-т</x:v>
      </x:c>
      <x:c r="H1660" s="15"/>
      <x:c r="I1660" s="15"/>
      <x:c r="J1660" s="16" t="str">
        <x:f>IF(AND(ISNUMBER(F1660),ISNUMBER(H1660)),F1660*H1660,"")</x:f>
      </x:c>
      <x:c r="K1660" s="16" t="str">
        <x:f>IF(AND(ISNUMBER(F1660),ISNUMBER(I1660)),F1660*I1660,"")</x:f>
      </x:c>
      <x:c r="L1660" s="11" t="str">
        <x:v>По проекту</x:v>
      </x:c>
      <x:c r="M1660" s="11" t="str">
        <x:v>Не включён в базовую сумму. ИБП рассчитан на короткую автономность и завершение работы.</x:v>
      </x:c>
      <x:c r="N1660" s="11" t="str">
        <x:v>Без цены. Требуется отдельное предложение.</x:v>
      </x:c>
      <x:c r="O1660" s="11" t="str">
        <x:f>IF(C1660="Опционально","Вне итога",IF(AND(ISNUMBER(F1660),ISNUMBER(H1660),ISNUMBER(I1660),F1660&gt;0,H1660&gt;=0,I1660&gt;=H1660),"Цена учтена","Уточнить цену/количество"))</x:f>
        <x:v>Вне итога</x:v>
      </x:c>
      <x:c r="P1660" s="10"/>
      <x:c r="Q1660" s="18" t="str">
        <x:v>Бюджетная оценка автора</x:v>
      </x:c>
      <x:c r="R1660" s="18" t="str"/>
    </x:row>
    <x:row r="1661" ht="61" customHeight="1">
      <x:c r="A1661" s="10" t="str">
        <x:v>C2</x:v>
      </x:c>
      <x:c r="B1661" s="10" t="str">
        <x:v>C2</x:v>
      </x:c>
      <x:c r="C1661" s="11" t="str">
        <x:v>Запуск</x:v>
      </x:c>
      <x:c r="D1661" s="11" t="str">
        <x:v>Системное ПО</x:v>
      </x:c>
      <x:c r="E1661" s="11" t="str">
        <x:v>ОС, драйверы и runtime из OEM-поставки</x:v>
      </x:c>
      <x:c r="F1661" s="14" t="n">
        <x:v>1</x:v>
      </x:c>
      <x:c r="G1661" s="3" t="str">
        <x:v>к-т</x:v>
      </x:c>
      <x:c r="H1661" s="15" t="n">
        <x:v>0</x:v>
      </x:c>
      <x:c r="I1661" s="15" t="n">
        <x:v>0</x:v>
      </x:c>
      <x:c r="J1661" s="16" t="n">
        <x:f>IF(AND(ISNUMBER(F1661),ISNUMBER(H1661)),F1661*H1661,"")</x:f>
        <x:v>0</x:v>
      </x:c>
      <x:c r="K1661" s="16" t="n">
        <x:f>IF(AND(ISNUMBER(F1661),ISNUMBER(I1661)),F1661*I1661,"")</x:f>
        <x:v>0</x:v>
      </x:c>
      <x:c r="L1661" s="11" t="str">
        <x:v>Без оплаты лицензии</x:v>
      </x:c>
      <x:c r="M1661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1661" s="11" t="str">
        <x:v>Бюджетная оценка на 03.10.2026. Источник подтверждает характеристики, а не цену.</x:v>
      </x:c>
      <x:c r="O1661" s="11" t="str">
        <x:f>IF(C1661="Опционально","Вне итога",IF(AND(ISNUMBER(F1661),ISNUMBER(H1661),ISNUMBER(I1661),F1661&gt;0,H1661&gt;=0,I1661&gt;=H1661),"Цена учтена","Уточнить цену/количество"))</x:f>
        <x:v>Цена учтена</x:v>
      </x:c>
      <x:c r="P1661" s="10"/>
      <x:c r="Q1661" s="18" t="str">
        <x:v>Moonshot: Kimi K3, модель</x:v>
      </x:c>
      <x:c r="R1661" s="18" t="str">
        <x:v>https://huggingface.co/moonshotai/Kimi-K3</x:v>
      </x:c>
    </x:row>
    <x:row r="1662" ht="44" customHeight="1">
      <x:c r="A1662" s="10" t="str">
        <x:v>C2</x:v>
      </x:c>
      <x:c r="B1662" s="10" t="str">
        <x:v>C2</x:v>
      </x:c>
      <x:c r="C1662" s="11" t="str">
        <x:v>Запуск</x:v>
      </x:c>
      <x:c r="D1662" s="11" t="str">
        <x:v>Установка и настройка оборудования</x:v>
      </x:c>
      <x:c r="E1662" s="11" t="str">
        <x:v>Обновление firmware, ОС, драйверов, сеть, диски и мониторинг</x:v>
      </x:c>
      <x:c r="F1662" s="14" t="n">
        <x:v>1</x:v>
      </x:c>
      <x:c r="G1662" s="3" t="str">
        <x:v>усл</x:v>
      </x:c>
      <x:c r="H1662" s="15" t="n">
        <x:v>600</x:v>
      </x:c>
      <x:c r="I1662" s="15" t="n">
        <x:v>2000</x:v>
      </x:c>
      <x:c r="J1662" s="16" t="n">
        <x:f>IF(AND(ISNUMBER(F1662),ISNUMBER(H1662)),F1662*H1662,"")</x:f>
        <x:v>600</x:v>
      </x:c>
      <x:c r="K1662" s="16" t="n">
        <x:f>IF(AND(ISNUMBER(F1662),ISNUMBER(I1662)),F1662*I1662,"")</x:f>
        <x:v>2000</x:v>
      </x:c>
      <x:c r="L1662" s="11" t="str">
        <x:v>Купить</x:v>
      </x:c>
      <x:c r="M1662" s="11" t="str">
        <x:v>Фиксированная работа при покупке, без помесячного обслуживания.</x:v>
      </x:c>
      <x:c r="N1662" s="11" t="str">
        <x:v>Бюджетная оценка на 03.10.2026. Источник подтверждает характеристики, а не цену.</x:v>
      </x:c>
      <x:c r="O1662" s="11" t="str">
        <x:f>IF(C1662="Опционально","Вне итога",IF(AND(ISNUMBER(F1662),ISNUMBER(H1662),ISNUMBER(I1662),F1662&gt;0,H1662&gt;=0,I1662&gt;=H1662),"Цена учтена","Уточнить цену/количество"))</x:f>
        <x:v>Цена учтена</x:v>
      </x:c>
      <x:c r="P1662" s="10"/>
      <x:c r="Q1662" s="18" t="str">
        <x:v>Бюджетная оценка автора</x:v>
      </x:c>
      <x:c r="R1662" s="18" t="str"/>
    </x:row>
    <x:row r="1663" ht="44" customHeight="1">
      <x:c r="A1663" s="10" t="str">
        <x:v>C2</x:v>
      </x:c>
      <x:c r="B1663" s="10" t="str">
        <x:v>C2</x:v>
      </x:c>
      <x:c r="C1663" s="11" t="str">
        <x:v>Запуск</x:v>
      </x:c>
      <x:c r="D1663" s="11" t="str">
        <x:v>Загрузка и проверка модели</x:v>
      </x:c>
      <x:c r="E1663" s="11" t="str">
        <x:v>Загрузка на локальные SSD, проверка файлов, подбор контекста, нагрузочный тест</x:v>
      </x:c>
      <x:c r="F1663" s="14" t="n">
        <x:v>1</x:v>
      </x:c>
      <x:c r="G1663" s="3" t="str">
        <x:v>усл</x:v>
      </x:c>
      <x:c r="H1663" s="15" t="n">
        <x:v>400</x:v>
      </x:c>
      <x:c r="I1663" s="15" t="n">
        <x:v>1400</x:v>
      </x:c>
      <x:c r="J1663" s="16" t="n">
        <x:f>IF(AND(ISNUMBER(F1663),ISNUMBER(H1663)),F1663*H1663,"")</x:f>
        <x:v>400</x:v>
      </x:c>
      <x:c r="K1663" s="16" t="n">
        <x:f>IF(AND(ISNUMBER(F1663),ISNUMBER(I1663)),F1663*I1663,"")</x:f>
        <x:v>1400</x:v>
      </x:c>
      <x:c r="L1663" s="11" t="str">
        <x:v>Купить</x:v>
      </x:c>
      <x:c r="M1663" s="11" t="str">
        <x:v>Проверить память, время первого ответа, токены/с, качество и восстановление после перезагрузки.</x:v>
      </x:c>
      <x:c r="N1663" s="11" t="str">
        <x:v>Бюджетная оценка на 03.10.2026. Источник подтверждает характеристики, а не цену.</x:v>
      </x:c>
      <x:c r="O1663" s="11" t="str">
        <x:f>IF(C1663="Опционально","Вне итога",IF(AND(ISNUMBER(F1663),ISNUMBER(H1663),ISNUMBER(I1663),F1663&gt;0,H1663&gt;=0,I1663&gt;=H1663),"Цена учтена","Уточнить цену/количество"))</x:f>
        <x:v>Цена учтена</x:v>
      </x:c>
      <x:c r="P1663" s="10"/>
      <x:c r="Q1663" s="18" t="str">
        <x:v>Бюджетная оценка автора</x:v>
      </x:c>
      <x:c r="R1663" s="18" t="str"/>
    </x:row>
    <x:row r="1664" ht="44" customHeight="1">
      <x:c r="A1664" s="10" t="str">
        <x:v>C2</x:v>
      </x:c>
      <x:c r="B1664" s="10" t="str">
        <x:v>C2</x:v>
      </x:c>
      <x:c r="C1664" s="11" t="str">
        <x:v>Запуск</x:v>
      </x:c>
      <x:c r="D1664" s="11" t="str">
        <x:v>Резервное копирование и документация</x:v>
      </x:c>
      <x:c r="E1664" s="11" t="str">
        <x:v>Настроить копии, аварийное завершение и восстановление. Передать инструкцию</x:v>
      </x:c>
      <x:c r="F1664" s="14" t="n">
        <x:v>1</x:v>
      </x:c>
      <x:c r="G1664" s="3" t="str">
        <x:v>усл</x:v>
      </x:c>
      <x:c r="H1664" s="15" t="n">
        <x:v>300</x:v>
      </x:c>
      <x:c r="I1664" s="15" t="n">
        <x:v>1000</x:v>
      </x:c>
      <x:c r="J1664" s="16" t="n">
        <x:f>IF(AND(ISNUMBER(F1664),ISNUMBER(H1664)),F1664*H1664,"")</x:f>
        <x:v>300</x:v>
      </x:c>
      <x:c r="K1664" s="16" t="n">
        <x:f>IF(AND(ISNUMBER(F1664),ISNUMBER(I1664)),F1664*I1664,"")</x:f>
        <x:v>1000</x:v>
      </x:c>
      <x:c r="L1664" s="11" t="str">
        <x:v>Купить</x:v>
      </x:c>
      <x:c r="M1664" s="11" t="str"/>
      <x:c r="N1664" s="11" t="str">
        <x:v>Бюджетная оценка на 03.10.2026. Источник подтверждает характеристики, а не цену.</x:v>
      </x:c>
      <x:c r="O1664" s="11" t="str">
        <x:f>IF(C1664="Опционально","Вне итога",IF(AND(ISNUMBER(F1664),ISNUMBER(H1664),ISNUMBER(I1664),F1664&gt;0,H1664&gt;=0,I1664&gt;=H1664),"Цена учтена","Уточнить цену/количество"))</x:f>
        <x:v>Цена учтена</x:v>
      </x:c>
      <x:c r="P1664" s="10"/>
      <x:c r="Q1664" s="18" t="str">
        <x:v>Бюджетная оценка автора</x:v>
      </x:c>
      <x:c r="R1664" s="18" t="str"/>
    </x:row>
    <x:row r="1665" ht="44" customHeight="1">
      <x:c r="A1665" s="10" t="str">
        <x:v>C3</x:v>
      </x:c>
      <x:c r="B1665" s="10" t="str">
        <x:v>C3</x:v>
      </x:c>
      <x:c r="C1665" s="11" t="str">
        <x:v>Оборудование</x:v>
      </x:c>
      <x:c r="D1665" s="11" t="str">
        <x:v>Полный сервер Atlas</x:v>
      </x:c>
      <x:c r="E1665" s="11" t="str">
        <x:v>Atlas 800 A3, полная конфигурация под vLLM Ascend K3</x:v>
      </x:c>
      <x:c r="F1665" s="14" t="n">
        <x:v>4</x:v>
      </x:c>
      <x:c r="G1665" s="3" t="str">
        <x:v>к-т</x:v>
      </x:c>
      <x:c r="H1665" s="15" t="n">
        <x:v>350000</x:v>
      </x:c>
      <x:c r="I1665" s="15" t="n">
        <x:v>800000</x:v>
      </x:c>
      <x:c r="J1665" s="16" t="n">
        <x:f>IF(AND(ISNUMBER(F1665),ISNUMBER(H1665)),F1665*H1665,"")</x:f>
        <x:v>1400000</x:v>
      </x:c>
      <x:c r="K1665" s="16" t="n">
        <x:f>IF(AND(ISNUMBER(F1665),ISNUMBER(I1665)),F1665*I1665,"")</x:f>
        <x:v>3200000</x:v>
      </x:c>
      <x:c r="L1665" s="11" t="str">
        <x:v>Резерв</x:v>
      </x:c>
      <x:c r="M1665" s="11" t="str">
        <x:v>Инженерная оценка полного узла. Доступность, цена и точные комплектующие только в предложении поставщика.</x:v>
      </x:c>
      <x:c r="N1665" s="11" t="str">
        <x:v>Бюджетная оценка на 03.10.2026. Источник подтверждает характеристики, а не цену.</x:v>
      </x:c>
      <x:c r="O1665" s="11" t="str">
        <x:f>IF(C1665="Опционально","Вне итога",IF(AND(ISNUMBER(F1665),ISNUMBER(H1665),ISNUMBER(I1665),F1665&gt;0,H1665&gt;=0,I1665&gt;=H1665),"Цена учтена","Уточнить цену/количество"))</x:f>
        <x:v>Цена учтена</x:v>
      </x:c>
      <x:c r="P1665" s="10"/>
      <x:c r="Q1665" s="18" t="str">
        <x:v>vLLM Ascend: запуск K3 на четырёх Atlas</x:v>
      </x:c>
      <x:c r="R1665" s="18" t="str">
        <x:v>https://docs.vllm.ai/projects/ascend/en/main/tutorials/models/Kimi-K3.html</x:v>
      </x:c>
    </x:row>
    <x:row r="1666" ht="44" customHeight="1">
      <x:c r="A1666" s="10" t="str">
        <x:v>C3</x:v>
      </x:c>
      <x:c r="B1666" s="10" t="str">
        <x:v>C3</x:v>
      </x:c>
      <x:c r="C1666" s="11" t="str">
        <x:v>Оборудование</x:v>
      </x:c>
      <x:c r="D1666" s="11" t="str">
        <x:v>Ascend и память ускорителей</x:v>
      </x:c>
      <x:c r="E1666" s="11" t="str">
        <x:v>На каждый узел 16 логических NPU по руководству. Физические модули/память по OEM</x:v>
      </x:c>
      <x:c r="F1666" s="14" t="n">
        <x:v>4</x:v>
      </x:c>
      <x:c r="G1666" s="3" t="str">
        <x:v>к-т</x:v>
      </x:c>
      <x:c r="H1666" s="21" t="n">
        <x:v>0</x:v>
      </x:c>
      <x:c r="I1666" s="21" t="n">
        <x:v>0</x:v>
      </x:c>
      <x:c r="J1666" s="16" t="n">
        <x:f>IF(AND(ISNUMBER(F1666),ISNUMBER(H1666)),F1666*H1666,"")</x:f>
        <x:v>0</x:v>
      </x:c>
      <x:c r="K1666" s="16" t="n">
        <x:f>IF(AND(ISNUMBER(F1666),ISNUMBER(I1666)),F1666*I1666,"")</x:f>
        <x:v>0</x:v>
      </x:c>
      <x:c r="L1666" s="11" t="str">
        <x:v>В комплекте</x:v>
      </x:c>
      <x:c r="M1666" s="11" t="str"/>
      <x:c r="N1666" s="11" t="str">
        <x:v>Включено в цену основного комплекта. Доплата $0.</x:v>
      </x:c>
      <x:c r="O1666" s="11" t="str">
        <x:f>IF(C1666="Опционально","Вне итога",IF(AND(ISNUMBER(F1666),ISNUMBER(H1666),ISNUMBER(I1666),F1666&gt;0,H1666&gt;=0,I1666&gt;=H1666),"Цена учтена","Уточнить цену/количество"))</x:f>
        <x:v>Цена учтена</x:v>
      </x:c>
      <x:c r="P1666" s="10"/>
      <x:c r="Q1666" s="18" t="str">
        <x:v>vLLM Ascend: запуск K3 на четырёх Atlas</x:v>
      </x:c>
      <x:c r="R1666" s="18" t="str">
        <x:v>https://docs.vllm.ai/projects/ascend/en/main/tutorials/models/Kimi-K3.html</x:v>
      </x:c>
    </x:row>
    <x:row r="1667" ht="44" customHeight="1">
      <x:c r="A1667" s="10" t="str">
        <x:v>C3</x:v>
      </x:c>
      <x:c r="B1667" s="10" t="str">
        <x:v>C3</x:v>
      </x:c>
      <x:c r="C1667" s="11" t="str">
        <x:v>Оборудование</x:v>
      </x:c>
      <x:c r="D1667" s="11" t="str">
        <x:v>CPU и RAM</x:v>
      </x:c>
      <x:c r="E1667" s="11" t="str">
        <x:v>Полный комплект CPU и RAM для Atlas, артикулы/количества по OEM</x:v>
      </x:c>
      <x:c r="F1667" s="14" t="n">
        <x:v>4</x:v>
      </x:c>
      <x:c r="G1667" s="3" t="str">
        <x:v>к-т</x:v>
      </x:c>
      <x:c r="H1667" s="21" t="n">
        <x:v>0</x:v>
      </x:c>
      <x:c r="I1667" s="21" t="n">
        <x:v>0</x:v>
      </x:c>
      <x:c r="J1667" s="16" t="n">
        <x:f>IF(AND(ISNUMBER(F1667),ISNUMBER(H1667)),F1667*H1667,"")</x:f>
        <x:v>0</x:v>
      </x:c>
      <x:c r="K1667" s="16" t="n">
        <x:f>IF(AND(ISNUMBER(F1667),ISNUMBER(I1667)),F1667*I1667,"")</x:f>
        <x:v>0</x:v>
      </x:c>
      <x:c r="L1667" s="11" t="str">
        <x:v>В комплекте</x:v>
      </x:c>
      <x:c r="M1667" s="11" t="str"/>
      <x:c r="N1667" s="11" t="str">
        <x:v>Включено в цену основного комплекта. Доплата $0.</x:v>
      </x:c>
      <x:c r="O1667" s="11" t="str">
        <x:f>IF(C1667="Опционально","Вне итога",IF(AND(ISNUMBER(F1667),ISNUMBER(H1667),ISNUMBER(I1667),F1667&gt;0,H1667&gt;=0,I1667&gt;=H1667),"Цена учтена","Уточнить цену/количество"))</x:f>
        <x:v>Цена учтена</x:v>
      </x:c>
      <x:c r="P1667" s="10"/>
      <x:c r="Q1667" s="18" t="str">
        <x:v>vLLM Ascend: запуск K3 на четырёх Atlas</x:v>
      </x:c>
      <x:c r="R1667" s="18" t="str">
        <x:v>https://docs.vllm.ai/projects/ascend/en/main/tutorials/models/Kimi-K3.html</x:v>
      </x:c>
    </x:row>
    <x:row r="1668" ht="44" customHeight="1">
      <x:c r="A1668" s="10" t="str">
        <x:v>C3</x:v>
      </x:c>
      <x:c r="B1668" s="10" t="str">
        <x:v>C3</x:v>
      </x:c>
      <x:c r="C1668" s="11" t="str">
        <x:v>Оборудование</x:v>
      </x:c>
      <x:c r="D1668" s="11" t="str">
        <x:v>SSD</x:v>
      </x:c>
      <x:c r="E1668" s="11" t="str">
        <x:v>Загрузочные SSD и ≥8TB NVMe для моделей на узел</x:v>
      </x:c>
      <x:c r="F1668" s="14" t="n">
        <x:v>4</x:v>
      </x:c>
      <x:c r="G1668" s="3" t="str">
        <x:v>к-т</x:v>
      </x:c>
      <x:c r="H1668" s="21" t="n">
        <x:v>0</x:v>
      </x:c>
      <x:c r="I1668" s="21" t="n">
        <x:v>0</x:v>
      </x:c>
      <x:c r="J1668" s="16" t="n">
        <x:f>IF(AND(ISNUMBER(F1668),ISNUMBER(H1668)),F1668*H1668,"")</x:f>
        <x:v>0</x:v>
      </x:c>
      <x:c r="K1668" s="16" t="n">
        <x:f>IF(AND(ISNUMBER(F1668),ISNUMBER(I1668)),F1668*I1668,"")</x:f>
        <x:v>0</x:v>
      </x:c>
      <x:c r="L1668" s="11" t="str">
        <x:v>В комплекте</x:v>
      </x:c>
      <x:c r="M1668" s="11" t="str"/>
      <x:c r="N1668" s="11" t="str">
        <x:v>Включено в цену основного комплекта. Доплата $0.</x:v>
      </x:c>
      <x:c r="O1668" s="11" t="str">
        <x:f>IF(C1668="Опционально","Вне итога",IF(AND(ISNUMBER(F1668),ISNUMBER(H1668),ISNUMBER(I1668),F1668&gt;0,H1668&gt;=0,I1668&gt;=H1668),"Цена учтена","Уточнить цену/количество"))</x:f>
        <x:v>Цена учтена</x:v>
      </x:c>
      <x:c r="P1668" s="10"/>
      <x:c r="Q1668" s="18" t="str">
        <x:v>vLLM Ascend: запуск K3 на четырёх Atlas</x:v>
      </x:c>
      <x:c r="R1668" s="18" t="str">
        <x:v>https://docs.vllm.ai/projects/ascend/en/main/tutorials/models/Kimi-K3.html</x:v>
      </x:c>
    </x:row>
    <x:row r="1669" ht="44" customHeight="1">
      <x:c r="A1669" s="10" t="str">
        <x:v>C3</x:v>
      </x:c>
      <x:c r="B1669" s="10" t="str">
        <x:v>C3</x:v>
      </x:c>
      <x:c r="C1669" s="11" t="str">
        <x:v>Оборудование</x:v>
      </x:c>
      <x:c r="D1669" s="11" t="str">
        <x:v>Корпус и охлаждение</x:v>
      </x:c>
      <x:c r="E1669" s="11" t="str">
        <x:v>Серверное шасси, системные платы, вентиляторы, рельсы</x:v>
      </x:c>
      <x:c r="F1669" s="14" t="n">
        <x:v>4</x:v>
      </x:c>
      <x:c r="G1669" s="3" t="str">
        <x:v>к-т</x:v>
      </x:c>
      <x:c r="H1669" s="21" t="n">
        <x:v>0</x:v>
      </x:c>
      <x:c r="I1669" s="21" t="n">
        <x:v>0</x:v>
      </x:c>
      <x:c r="J1669" s="16" t="n">
        <x:f>IF(AND(ISNUMBER(F1669),ISNUMBER(H1669)),F1669*H1669,"")</x:f>
        <x:v>0</x:v>
      </x:c>
      <x:c r="K1669" s="16" t="n">
        <x:f>IF(AND(ISNUMBER(F1669),ISNUMBER(I1669)),F1669*I1669,"")</x:f>
        <x:v>0</x:v>
      </x:c>
      <x:c r="L1669" s="11" t="str">
        <x:v>В комплекте</x:v>
      </x:c>
      <x:c r="M1669" s="11" t="str"/>
      <x:c r="N1669" s="11" t="str">
        <x:v>Включено в цену основного комплекта. Доплата $0.</x:v>
      </x:c>
      <x:c r="O1669" s="11" t="str">
        <x:f>IF(C1669="Опционально","Вне итога",IF(AND(ISNUMBER(F1669),ISNUMBER(H1669),ISNUMBER(I1669),F1669&gt;0,H1669&gt;=0,I1669&gt;=H1669),"Цена учтена","Уточнить цену/количество"))</x:f>
        <x:v>Цена учтена</x:v>
      </x:c>
      <x:c r="P1669" s="10"/>
      <x:c r="Q1669" s="18" t="str">
        <x:v>vLLM Ascend: запуск K3 на четырёх Atlas</x:v>
      </x:c>
      <x:c r="R1669" s="18" t="str">
        <x:v>https://docs.vllm.ai/projects/ascend/en/main/tutorials/models/Kimi-K3.html</x:v>
      </x:c>
    </x:row>
    <x:row r="1670" ht="44" customHeight="1">
      <x:c r="A1670" s="10" t="str">
        <x:v>C3</x:v>
      </x:c>
      <x:c r="B1670" s="10" t="str">
        <x:v>C3</x:v>
      </x:c>
      <x:c r="C1670" s="11" t="str">
        <x:v>Оборудование</x:v>
      </x:c>
      <x:c r="D1670" s="11" t="str">
        <x:v>PSU и питание</x:v>
      </x:c>
      <x:c r="E1670" s="11" t="str">
        <x:v>Все блоки питания, штатные шнуры, распределение по OEM</x:v>
      </x:c>
      <x:c r="F1670" s="14" t="n">
        <x:v>4</x:v>
      </x:c>
      <x:c r="G1670" s="3" t="str">
        <x:v>к-т</x:v>
      </x:c>
      <x:c r="H1670" s="21" t="n">
        <x:v>0</x:v>
      </x:c>
      <x:c r="I1670" s="21" t="n">
        <x:v>0</x:v>
      </x:c>
      <x:c r="J1670" s="16" t="n">
        <x:f>IF(AND(ISNUMBER(F1670),ISNUMBER(H1670)),F1670*H1670,"")</x:f>
        <x:v>0</x:v>
      </x:c>
      <x:c r="K1670" s="16" t="n">
        <x:f>IF(AND(ISNUMBER(F1670),ISNUMBER(I1670)),F1670*I1670,"")</x:f>
        <x:v>0</x:v>
      </x:c>
      <x:c r="L1670" s="11" t="str">
        <x:v>В комплекте</x:v>
      </x:c>
      <x:c r="M1670" s="11" t="str"/>
      <x:c r="N1670" s="11" t="str">
        <x:v>Включено в цену основного комплекта. Доплата $0.</x:v>
      </x:c>
      <x:c r="O1670" s="11" t="str">
        <x:f>IF(C1670="Опционально","Вне итога",IF(AND(ISNUMBER(F1670),ISNUMBER(H1670),ISNUMBER(I1670),F1670&gt;0,H1670&gt;=0,I1670&gt;=H1670),"Цена учтена","Уточнить цену/количество"))</x:f>
        <x:v>Цена учтена</x:v>
      </x:c>
      <x:c r="P1670" s="10"/>
      <x:c r="Q1670" s="18" t="str">
        <x:v>vLLM Ascend: запуск K3 на четырёх Atlas</x:v>
      </x:c>
      <x:c r="R1670" s="18" t="str">
        <x:v>https://docs.vllm.ai/projects/ascend/en/main/tutorials/models/Kimi-K3.html</x:v>
      </x:c>
    </x:row>
    <x:row r="1671" ht="44" customHeight="1">
      <x:c r="A1671" s="10" t="str">
        <x:v>C3</x:v>
      </x:c>
      <x:c r="B1671" s="10" t="str">
        <x:v>C3</x:v>
      </x:c>
      <x:c r="C1671" s="11" t="str">
        <x:v>Оборудование</x:v>
      </x:c>
      <x:c r="D1671" s="11" t="str">
        <x:v>Сеть узла</x:v>
      </x:c>
      <x:c r="E1671" s="11" t="str">
        <x:v>RDMA и обычная сеть, все NIC по квалифицированной конфигурации</x:v>
      </x:c>
      <x:c r="F1671" s="14" t="n">
        <x:v>4</x:v>
      </x:c>
      <x:c r="G1671" s="3" t="str">
        <x:v>к-т</x:v>
      </x:c>
      <x:c r="H1671" s="21" t="n">
        <x:v>0</x:v>
      </x:c>
      <x:c r="I1671" s="21" t="n">
        <x:v>0</x:v>
      </x:c>
      <x:c r="J1671" s="16" t="n">
        <x:f>IF(AND(ISNUMBER(F1671),ISNUMBER(H1671)),F1671*H1671,"")</x:f>
        <x:v>0</x:v>
      </x:c>
      <x:c r="K1671" s="16" t="n">
        <x:f>IF(AND(ISNUMBER(F1671),ISNUMBER(I1671)),F1671*I1671,"")</x:f>
        <x:v>0</x:v>
      </x:c>
      <x:c r="L1671" s="11" t="str">
        <x:v>В комплекте</x:v>
      </x:c>
      <x:c r="M1671" s="11" t="str"/>
      <x:c r="N1671" s="11" t="str">
        <x:v>Включено в цену основного комплекта. Доплата $0.</x:v>
      </x:c>
      <x:c r="O1671" s="11" t="str">
        <x:f>IF(C1671="Опционально","Вне итога",IF(AND(ISNUMBER(F1671),ISNUMBER(H1671),ISNUMBER(I1671),F1671&gt;0,H1671&gt;=0,I1671&gt;=H1671),"Цена учтена","Уточнить цену/количество"))</x:f>
        <x:v>Цена учтена</x:v>
      </x:c>
      <x:c r="P1671" s="10"/>
      <x:c r="Q1671" s="18" t="str">
        <x:v>vLLM Ascend: запуск K3 на четырёх Atlas</x:v>
      </x:c>
      <x:c r="R1671" s="18" t="str">
        <x:v>https://docs.vllm.ai/projects/ascend/en/main/tutorials/models/Kimi-K3.html</x:v>
      </x:c>
    </x:row>
    <x:row r="1672" ht="44" customHeight="1">
      <x:c r="A1672" s="10" t="str">
        <x:v>C3</x:v>
      </x:c>
      <x:c r="B1672" s="10" t="str">
        <x:v>C3</x:v>
      </x:c>
      <x:c r="C1672" s="11" t="str">
        <x:v>Оборудование</x:v>
      </x:c>
      <x:c r="D1672" s="11" t="str">
        <x:v>Сеть между Atlas</x:v>
      </x:c>
      <x:c r="E1672" s="11" t="str">
        <x:v>Коммутаторы RoCE, оптика, кабели и лицензии для 4 узлов, OEM fabric</x:v>
      </x:c>
      <x:c r="F1672" s="14" t="n">
        <x:v>1</x:v>
      </x:c>
      <x:c r="G1672" s="3" t="str">
        <x:v>к-т</x:v>
      </x:c>
      <x:c r="H1672" s="15" t="n">
        <x:v>60000</x:v>
      </x:c>
      <x:c r="I1672" s="15" t="n">
        <x:v>150000</x:v>
      </x:c>
      <x:c r="J1672" s="16" t="n">
        <x:f>IF(AND(ISNUMBER(F1672),ISNUMBER(H1672)),F1672*H1672,"")</x:f>
        <x:v>60000</x:v>
      </x:c>
      <x:c r="K1672" s="16" t="n">
        <x:f>IF(AND(ISNUMBER(F1672),ISNUMBER(I1672)),F1672*I1672,"")</x:f>
        <x:v>150000</x:v>
      </x:c>
      <x:c r="L1672" s="11" t="str">
        <x:v>Резерв</x:v>
      </x:c>
      <x:c r="M1672" s="11" t="str">
        <x:v>Точная скорость, число портов и топология по Atlas. NVIDIA InfiniBand не подставляется автоматически.</x:v>
      </x:c>
      <x:c r="N1672" s="11" t="str">
        <x:v>Бюджетная оценка на 03.10.2026. Источник подтверждает характеристики, а не цену.</x:v>
      </x:c>
      <x:c r="O1672" s="11" t="str">
        <x:f>IF(C1672="Опционально","Вне итога",IF(AND(ISNUMBER(F1672),ISNUMBER(H1672),ISNUMBER(I1672),F1672&gt;0,H1672&gt;=0,I1672&gt;=H1672),"Цена учтена","Уточнить цену/количество"))</x:f>
        <x:v>Цена учтена</x:v>
      </x:c>
      <x:c r="P1672" s="10"/>
      <x:c r="Q1672" s="18" t="str">
        <x:v>vLLM Ascend: запуск K3 на четырёх Atlas</x:v>
      </x:c>
      <x:c r="R1672" s="18" t="str">
        <x:v>https://docs.vllm.ai/projects/ascend/en/main/tutorials/models/Kimi-K3.html</x:v>
      </x:c>
    </x:row>
    <x:row r="1673" ht="44" customHeight="1">
      <x:c r="A1673" s="10" t="str">
        <x:v>C3</x:v>
      </x:c>
      <x:c r="B1673" s="10" t="str">
        <x:v>C3</x:v>
      </x:c>
      <x:c r="C1673" s="11" t="str">
        <x:v>Оборудование</x:v>
      </x:c>
      <x:c r="D1673" s="11" t="str">
        <x:v>Коммутатор обычной сети</x:v>
      </x:c>
      <x:c r="E1673" s="11" t="str">
        <x:v>8×RJ45 1/2.5/5/10GbE, управляемый. При &gt;6 узлах: 24 порта</x:v>
      </x:c>
      <x:c r="F1673" s="14" t="n">
        <x:v>1</x:v>
      </x:c>
      <x:c r="G1673" s="3" t="str">
        <x:v>шт</x:v>
      </x:c>
      <x:c r="H1673" s="15" t="n">
        <x:v>650</x:v>
      </x:c>
      <x:c r="I1673" s="15" t="n">
        <x:v>1600</x:v>
      </x:c>
      <x:c r="J1673" s="16" t="n">
        <x:f>IF(AND(ISNUMBER(F1673),ISNUMBER(H1673)),F1673*H1673,"")</x:f>
        <x:v>650</x:v>
      </x:c>
      <x:c r="K1673" s="16" t="n">
        <x:f>IF(AND(ISNUMBER(F1673),ISNUMBER(I1673)),F1673*I1673,"")</x:f>
        <x:v>1600</x:v>
      </x:c>
      <x:c r="L1673" s="11" t="str">
        <x:v>Купить</x:v>
      </x:c>
      <x:c r="M1673" s="11" t="str">
        <x:v>Управление, загрузка файлов, резервные копии. Использовать Ethernet ОС, а не BMC.</x:v>
      </x:c>
      <x:c r="N1673" s="11" t="str">
        <x:v>Бюджетная оценка на 03.10.2026. Источник подтверждает характеристики, а не цену.</x:v>
      </x:c>
      <x:c r="O1673" s="11" t="str">
        <x:f>IF(C1673="Опционально","Вне итога",IF(AND(ISNUMBER(F1673),ISNUMBER(H1673),ISNUMBER(I1673),F1673&gt;0,H1673&gt;=0,I1673&gt;=H1673),"Цена учтена","Уточнить цену/количество"))</x:f>
        <x:v>Цена учтена</x:v>
      </x:c>
      <x:c r="P1673" s="10"/>
      <x:c r="Q1673" s="18" t="str">
        <x:v>Бюджетная оценка автора</x:v>
      </x:c>
      <x:c r="R1673" s="18" t="str"/>
    </x:row>
    <x:row r="1674" ht="44" customHeight="1">
      <x:c r="A1674" s="10" t="str">
        <x:v>C3</x:v>
      </x:c>
      <x:c r="B1674" s="10" t="str">
        <x:v>C3</x:v>
      </x:c>
      <x:c r="C1674" s="11" t="str">
        <x:v>Оборудование</x:v>
      </x:c>
      <x:c r="D1674" s="11" t="str">
        <x:v>Сетевой шлюз</x:v>
      </x:c>
      <x:c r="E1674" s="11" t="str">
        <x:v>Проводной маршрутизатор с межсетевым экраном, ≥1GbE</x:v>
      </x:c>
      <x:c r="F1674" s="14" t="n">
        <x:v>1</x:v>
      </x:c>
      <x:c r="G1674" s="3" t="str">
        <x:v>шт</x:v>
      </x:c>
      <x:c r="H1674" s="15" t="n">
        <x:v>150</x:v>
      </x:c>
      <x:c r="I1674" s="15" t="n">
        <x:v>500</x:v>
      </x:c>
      <x:c r="J1674" s="16" t="n">
        <x:f>IF(AND(ISNUMBER(F1674),ISNUMBER(H1674)),F1674*H1674,"")</x:f>
        <x:v>150</x:v>
      </x:c>
      <x:c r="K1674" s="16" t="n">
        <x:f>IF(AND(ISNUMBER(F1674),ISNUMBER(I1674)),F1674*I1674,"")</x:f>
        <x:v>500</x:v>
      </x:c>
      <x:c r="L1674" s="11" t="str">
        <x:v>Купить</x:v>
      </x:c>
      <x:c r="M1674" s="11" t="str">
        <x:v>Подключение к локальной сети. Плата за связь не включена.</x:v>
      </x:c>
      <x:c r="N1674" s="11" t="str">
        <x:v>Бюджетная оценка на 03.10.2026. Источник подтверждает характеристики, а не цену.</x:v>
      </x:c>
      <x:c r="O1674" s="11" t="str">
        <x:f>IF(C1674="Опционально","Вне итога",IF(AND(ISNUMBER(F1674),ISNUMBER(H1674),ISNUMBER(I1674),F1674&gt;0,H1674&gt;=0,I1674&gt;=H1674),"Цена учтена","Уточнить цену/количество"))</x:f>
        <x:v>Цена учтена</x:v>
      </x:c>
      <x:c r="P1674" s="10"/>
      <x:c r="Q1674" s="18" t="str">
        <x:v>Бюджетная оценка автора</x:v>
      </x:c>
      <x:c r="R1674" s="18" t="str"/>
    </x:row>
    <x:row r="1675" ht="44" customHeight="1">
      <x:c r="A1675" s="10" t="str">
        <x:v>C3</x:v>
      </x:c>
      <x:c r="B1675" s="10" t="str">
        <x:v>C3</x:v>
      </x:c>
      <x:c r="C1675" s="11" t="str">
        <x:v>Оборудование</x:v>
      </x:c>
      <x:c r="D1675" s="11" t="str">
        <x:v>Резервное хранилище</x:v>
      </x:c>
      <x:c r="E1675" s="11" t="str">
        <x:v>NAS 4 отсека, 10GbE, RAM ≥16GB, диски отдельно</x:v>
      </x:c>
      <x:c r="F1675" s="14" t="n">
        <x:v>1</x:v>
      </x:c>
      <x:c r="G1675" s="3" t="str">
        <x:v>шт</x:v>
      </x:c>
      <x:c r="H1675" s="15" t="n">
        <x:v>1100</x:v>
      </x:c>
      <x:c r="I1675" s="15" t="n">
        <x:v>2600</x:v>
      </x:c>
      <x:c r="J1675" s="16" t="n">
        <x:f>IF(AND(ISNUMBER(F1675),ISNUMBER(H1675)),F1675*H1675,"")</x:f>
        <x:v>1100</x:v>
      </x:c>
      <x:c r="K1675" s="16" t="n">
        <x:f>IF(AND(ISNUMBER(F1675),ISNUMBER(I1675)),F1675*I1675,"")</x:f>
        <x:v>2600</x:v>
      </x:c>
      <x:c r="L1675" s="11" t="str">
        <x:v>Купить</x:v>
      </x:c>
      <x:c r="M1675" s="11" t="str">
        <x:v>Копии настроек, данных и контрольных точек. Основной сервер не считается резервной копией.</x:v>
      </x:c>
      <x:c r="N1675" s="11" t="str">
        <x:v>Бюджетная оценка на 03.10.2026. Источник подтверждает характеристики, а не цену.</x:v>
      </x:c>
      <x:c r="O1675" s="11" t="str">
        <x:f>IF(C1675="Опционально","Вне итога",IF(AND(ISNUMBER(F1675),ISNUMBER(H1675),ISNUMBER(I1675),F1675&gt;0,H1675&gt;=0,I1675&gt;=H1675),"Цена учтена","Уточнить цену/количество"))</x:f>
        <x:v>Цена учтена</x:v>
      </x:c>
      <x:c r="P1675" s="10"/>
      <x:c r="Q1675" s="18" t="str">
        <x:v>Бюджетная оценка автора</x:v>
      </x:c>
      <x:c r="R1675" s="18" t="str"/>
    </x:row>
    <x:row r="1676" ht="44" customHeight="1">
      <x:c r="A1676" s="10" t="str">
        <x:v>C3</x:v>
      </x:c>
      <x:c r="B1676" s="10" t="str">
        <x:v>C3</x:v>
      </x:c>
      <x:c r="C1676" s="11" t="str">
        <x:v>Оборудование</x:v>
      </x:c>
      <x:c r="D1676" s="11" t="str">
        <x:v>Диски резервного хранилища</x:v>
      </x:c>
      <x:c r="E1676" s="11" t="str">
        <x:v>4×12TB NAS/enterprise HDD. RAID6: около 24TB до форматирования</x:v>
      </x:c>
      <x:c r="F1676" s="14" t="n">
        <x:v>4</x:v>
      </x:c>
      <x:c r="G1676" s="3" t="str">
        <x:v>шт</x:v>
      </x:c>
      <x:c r="H1676" s="15" t="n">
        <x:v>250</x:v>
      </x:c>
      <x:c r="I1676" s="15" t="n">
        <x:v>430</x:v>
      </x:c>
      <x:c r="J1676" s="16" t="n">
        <x:f>IF(AND(ISNUMBER(F1676),ISNUMBER(H1676)),F1676*H1676,"")</x:f>
        <x:v>1000</x:v>
      </x:c>
      <x:c r="K1676" s="16" t="n">
        <x:f>IF(AND(ISNUMBER(F1676),ISNUMBER(I1676)),F1676*I1676,"")</x:f>
        <x:v>1720</x:v>
      </x:c>
      <x:c r="L1676" s="11" t="str">
        <x:v>Купить</x:v>
      </x:c>
      <x:c r="M1676" s="11" t="str">
        <x:v>Цена каждого диска. Один дополнительный запасной диск указан отдельно.</x:v>
      </x:c>
      <x:c r="N1676" s="11" t="str">
        <x:v>Бюджетная оценка на 03.10.2026. Источник подтверждает характеристики, а не цену.</x:v>
      </x:c>
      <x:c r="O1676" s="11" t="str">
        <x:f>IF(C1676="Опционально","Вне итога",IF(AND(ISNUMBER(F1676),ISNUMBER(H1676),ISNUMBER(I1676),F1676&gt;0,H1676&gt;=0,I1676&gt;=H1676),"Цена учтена","Уточнить цену/количество"))</x:f>
        <x:v>Цена учтена</x:v>
      </x:c>
      <x:c r="P1676" s="10"/>
      <x:c r="Q1676" s="18" t="str">
        <x:v>Бюджетная оценка автора</x:v>
      </x:c>
      <x:c r="R1676" s="18" t="str"/>
    </x:row>
    <x:row r="1677" ht="44" customHeight="1">
      <x:c r="A1677" s="10" t="str">
        <x:v>C3</x:v>
      </x:c>
      <x:c r="B1677" s="10" t="str">
        <x:v>C3</x:v>
      </x:c>
      <x:c r="C1677" s="11" t="str">
        <x:v>Оборудование</x:v>
      </x:c>
      <x:c r="D1677" s="11" t="str">
        <x:v>Запасной диск NAS</x:v>
      </x:c>
      <x:c r="E1677" s="11" t="str">
        <x:v>12TB той же совместимой серии</x:v>
      </x:c>
      <x:c r="F1677" s="14" t="n">
        <x:v>1</x:v>
      </x:c>
      <x:c r="G1677" s="3" t="str">
        <x:v>шт</x:v>
      </x:c>
      <x:c r="H1677" s="15" t="n">
        <x:v>250</x:v>
      </x:c>
      <x:c r="I1677" s="15" t="n">
        <x:v>430</x:v>
      </x:c>
      <x:c r="J1677" s="16" t="n">
        <x:f>IF(AND(ISNUMBER(F1677),ISNUMBER(H1677)),F1677*H1677,"")</x:f>
        <x:v>250</x:v>
      </x:c>
      <x:c r="K1677" s="16" t="n">
        <x:f>IF(AND(ISNUMBER(F1677),ISNUMBER(I1677)),F1677*I1677,"")</x:f>
        <x:v>430</x:v>
      </x:c>
      <x:c r="L1677" s="11" t="str">
        <x:v>Купить</x:v>
      </x:c>
      <x:c r="M1677" s="11" t="str">
        <x:v>Быстрая замена отказавшего диска.</x:v>
      </x:c>
      <x:c r="N1677" s="11" t="str">
        <x:v>Бюджетная оценка на 03.10.2026. Источник подтверждает характеристики, а не цену.</x:v>
      </x:c>
      <x:c r="O1677" s="11" t="str">
        <x:f>IF(C1677="Опционально","Вне итога",IF(AND(ISNUMBER(F1677),ISNUMBER(H1677),ISNUMBER(I1677),F1677&gt;0,H1677&gt;=0,I1677&gt;=H1677),"Цена учтена","Уточнить цену/количество"))</x:f>
        <x:v>Цена учтена</x:v>
      </x:c>
      <x:c r="P1677" s="10"/>
      <x:c r="Q1677" s="18" t="str">
        <x:v>Бюджетная оценка автора</x:v>
      </x:c>
      <x:c r="R1677" s="18" t="str"/>
    </x:row>
    <x:row r="1678" ht="44" customHeight="1">
      <x:c r="A1678" s="10" t="str">
        <x:v>C3</x:v>
      </x:c>
      <x:c r="B1678" s="10" t="str">
        <x:v>C3</x:v>
      </x:c>
      <x:c r="C1678" s="11" t="str">
        <x:v>Оборудование</x:v>
      </x:c>
      <x:c r="D1678" s="11" t="str">
        <x:v>Рабочее место администратора</x:v>
      </x:c>
      <x:c r="E1678" s="11" t="str">
        <x:v>Мини-ПК 16GB RAM, SSD 512GB, Ethernet</x:v>
      </x:c>
      <x:c r="F1678" s="14" t="n">
        <x:v>1</x:v>
      </x:c>
      <x:c r="G1678" s="3" t="str">
        <x:v>шт</x:v>
      </x:c>
      <x:c r="H1678" s="15" t="n">
        <x:v>400</x:v>
      </x:c>
      <x:c r="I1678" s="15" t="n">
        <x:v>800</x:v>
      </x:c>
      <x:c r="J1678" s="16" t="n">
        <x:f>IF(AND(ISNUMBER(F1678),ISNUMBER(H1678)),F1678*H1678,"")</x:f>
        <x:v>400</x:v>
      </x:c>
      <x:c r="K1678" s="16" t="n">
        <x:f>IF(AND(ISNUMBER(F1678),ISNUMBER(I1678)),F1678*I1678,"")</x:f>
        <x:v>800</x:v>
      </x:c>
      <x:c r="L1678" s="11" t="str">
        <x:v>Купить</x:v>
      </x:c>
      <x:c r="M1678" s="11" t="str">
        <x:v>Настройка и управление системой. Для Mac можно использовать один узел вместо отдельного ПК.</x:v>
      </x:c>
      <x:c r="N1678" s="11" t="str">
        <x:v>Бюджетная оценка на 03.10.2026. Источник подтверждает характеристики, а не цену.</x:v>
      </x:c>
      <x:c r="O1678" s="11" t="str">
        <x:f>IF(C1678="Опционально","Вне итога",IF(AND(ISNUMBER(F1678),ISNUMBER(H1678),ISNUMBER(I1678),F1678&gt;0,H1678&gt;=0,I1678&gt;=H1678),"Цена учтена","Уточнить цену/количество"))</x:f>
        <x:v>Цена учтена</x:v>
      </x:c>
      <x:c r="P1678" s="10"/>
      <x:c r="Q1678" s="18" t="str">
        <x:v>Бюджетная оценка автора</x:v>
      </x:c>
      <x:c r="R1678" s="18" t="str"/>
    </x:row>
    <x:row r="1679" ht="44" customHeight="1">
      <x:c r="A1679" s="10" t="str">
        <x:v>C3</x:v>
      </x:c>
      <x:c r="B1679" s="10" t="str">
        <x:v>C3</x:v>
      </x:c>
      <x:c r="C1679" s="11" t="str">
        <x:v>Оборудование</x:v>
      </x:c>
      <x:c r="D1679" s="11" t="str">
        <x:v>Монитор</x:v>
      </x:c>
      <x:c r="E1679" s="11" t="str">
        <x:v>27 дюймов, HDMI/DisplayPort</x:v>
      </x:c>
      <x:c r="F1679" s="14" t="n">
        <x:v>1</x:v>
      </x:c>
      <x:c r="G1679" s="3" t="str">
        <x:v>шт</x:v>
      </x:c>
      <x:c r="H1679" s="15" t="n">
        <x:v>160</x:v>
      </x:c>
      <x:c r="I1679" s="15" t="n">
        <x:v>320</x:v>
      </x:c>
      <x:c r="J1679" s="16" t="n">
        <x:f>IF(AND(ISNUMBER(F1679),ISNUMBER(H1679)),F1679*H1679,"")</x:f>
        <x:v>160</x:v>
      </x:c>
      <x:c r="K1679" s="16" t="n">
        <x:f>IF(AND(ISNUMBER(F1679),ISNUMBER(I1679)),F1679*I1679,"")</x:f>
        <x:v>320</x:v>
      </x:c>
      <x:c r="L1679" s="11" t="str">
        <x:v>Купить</x:v>
      </x:c>
      <x:c r="M1679" s="11" t="str"/>
      <x:c r="N1679" s="11" t="str">
        <x:v>Бюджетная оценка на 03.10.2026. Источник подтверждает характеристики, а не цену.</x:v>
      </x:c>
      <x:c r="O1679" s="11" t="str">
        <x:f>IF(C1679="Опционально","Вне итога",IF(AND(ISNUMBER(F1679),ISNUMBER(H1679),ISNUMBER(I1679),F1679&gt;0,H1679&gt;=0,I1679&gt;=H1679),"Цена учтена","Уточнить цену/количество"))</x:f>
        <x:v>Цена учтена</x:v>
      </x:c>
      <x:c r="P1679" s="10"/>
      <x:c r="Q1679" s="18" t="str">
        <x:v>Бюджетная оценка автора</x:v>
      </x:c>
      <x:c r="R1679" s="18" t="str"/>
    </x:row>
    <x:row r="1680" ht="44" customHeight="1">
      <x:c r="A1680" s="10" t="str">
        <x:v>C3</x:v>
      </x:c>
      <x:c r="B1680" s="10" t="str">
        <x:v>C3</x:v>
      </x:c>
      <x:c r="C1680" s="11" t="str">
        <x:v>Оборудование</x:v>
      </x:c>
      <x:c r="D1680" s="11" t="str">
        <x:v>Клавиатура и мышь</x:v>
      </x:c>
      <x:c r="E1680" s="11" t="str">
        <x:v>Проводные USB</x:v>
      </x:c>
      <x:c r="F1680" s="14" t="n">
        <x:v>1</x:v>
      </x:c>
      <x:c r="G1680" s="3" t="str">
        <x:v>к-т</x:v>
      </x:c>
      <x:c r="H1680" s="15" t="n">
        <x:v>30</x:v>
      </x:c>
      <x:c r="I1680" s="15" t="n">
        <x:v>70</x:v>
      </x:c>
      <x:c r="J1680" s="16" t="n">
        <x:f>IF(AND(ISNUMBER(F1680),ISNUMBER(H1680)),F1680*H1680,"")</x:f>
        <x:v>30</x:v>
      </x:c>
      <x:c r="K1680" s="16" t="n">
        <x:f>IF(AND(ISNUMBER(F1680),ISNUMBER(I1680)),F1680*I1680,"")</x:f>
        <x:v>70</x:v>
      </x:c>
      <x:c r="L1680" s="11" t="str">
        <x:v>Купить</x:v>
      </x:c>
      <x:c r="M1680" s="11" t="str"/>
      <x:c r="N1680" s="11" t="str">
        <x:v>Бюджетная оценка на 03.10.2026. Источник подтверждает характеристики, а не цену.</x:v>
      </x:c>
      <x:c r="O1680" s="11" t="str">
        <x:f>IF(C1680="Опционально","Вне итога",IF(AND(ISNUMBER(F1680),ISNUMBER(H1680),ISNUMBER(I1680),F1680&gt;0,H1680&gt;=0,I1680&gt;=H1680),"Цена учтена","Уточнить цену/количество"))</x:f>
        <x:v>Цена учтена</x:v>
      </x:c>
      <x:c r="P1680" s="10"/>
      <x:c r="Q1680" s="18" t="str">
        <x:v>Бюджетная оценка автора</x:v>
      </x:c>
      <x:c r="R1680" s="18" t="str"/>
    </x:row>
    <x:row r="1681" ht="44" customHeight="1">
      <x:c r="A1681" s="10" t="str">
        <x:v>C3</x:v>
      </x:c>
      <x:c r="B1681" s="10" t="str">
        <x:v>C3</x:v>
      </x:c>
      <x:c r="C1681" s="11" t="str">
        <x:v>Оборудование</x:v>
      </x:c>
      <x:c r="D1681" s="11" t="str">
        <x:v>Кабель монитора</x:v>
      </x:c>
      <x:c r="E1681" s="11" t="str">
        <x:v>HDMI/DisplayPort 2 м, по разъёму компьютера</x:v>
      </x:c>
      <x:c r="F1681" s="14" t="n">
        <x:v>1</x:v>
      </x:c>
      <x:c r="G1681" s="3" t="str">
        <x:v>шт</x:v>
      </x:c>
      <x:c r="H1681" s="15" t="n">
        <x:v>10</x:v>
      </x:c>
      <x:c r="I1681" s="15" t="n">
        <x:v>30</x:v>
      </x:c>
      <x:c r="J1681" s="16" t="n">
        <x:f>IF(AND(ISNUMBER(F1681),ISNUMBER(H1681)),F1681*H1681,"")</x:f>
        <x:v>10</x:v>
      </x:c>
      <x:c r="K1681" s="16" t="n">
        <x:f>IF(AND(ISNUMBER(F1681),ISNUMBER(I1681)),F1681*I1681,"")</x:f>
        <x:v>30</x:v>
      </x:c>
      <x:c r="L1681" s="11" t="str">
        <x:v>Купить</x:v>
      </x:c>
      <x:c r="M1681" s="11" t="str"/>
      <x:c r="N1681" s="11" t="str">
        <x:v>Бюджетная оценка на 03.10.2026. Источник подтверждает характеристики, а не цену.</x:v>
      </x:c>
      <x:c r="O1681" s="11" t="str">
        <x:f>IF(C1681="Опционально","Вне итога",IF(AND(ISNUMBER(F1681),ISNUMBER(H1681),ISNUMBER(I1681),F1681&gt;0,H1681&gt;=0,I1681&gt;=H1681),"Цена учтена","Уточнить цену/количество"))</x:f>
        <x:v>Цена учтена</x:v>
      </x:c>
      <x:c r="P1681" s="10"/>
      <x:c r="Q1681" s="18" t="str">
        <x:v>Бюджетная оценка автора</x:v>
      </x:c>
      <x:c r="R1681" s="18" t="str"/>
    </x:row>
    <x:row r="1682" ht="44" customHeight="1">
      <x:c r="A1682" s="10" t="str">
        <x:v>C3</x:v>
      </x:c>
      <x:c r="B1682" s="10" t="str">
        <x:v>C3</x:v>
      </x:c>
      <x:c r="C1682" s="11" t="str">
        <x:v>Оборудование</x:v>
      </x:c>
      <x:c r="D1682" s="11" t="str">
        <x:v>Патч-корды обычной сети</x:v>
      </x:c>
      <x:c r="E1682" s="11" t="str">
        <x:v>Cat6A, 2 м, RJ45, заводские</x:v>
      </x:c>
      <x:c r="F1682" s="14" t="n">
        <x:v>14</x:v>
      </x:c>
      <x:c r="G1682" s="3" t="str">
        <x:v>шт</x:v>
      </x:c>
      <x:c r="H1682" s="15" t="n">
        <x:v>8</x:v>
      </x:c>
      <x:c r="I1682" s="15" t="n">
        <x:v>20</x:v>
      </x:c>
      <x:c r="J1682" s="16" t="n">
        <x:f>IF(AND(ISNUMBER(F1682),ISNUMBER(H1682)),F1682*H1682,"")</x:f>
        <x:v>112</x:v>
      </x:c>
      <x:c r="K1682" s="16" t="n">
        <x:f>IF(AND(ISNUMBER(F1682),ISNUMBER(I1682)),F1682*I1682,"")</x:f>
        <x:v>280</x:v>
      </x:c>
      <x:c r="L1682" s="11" t="str">
        <x:v>Купить</x:v>
      </x:c>
      <x:c r="M1682" s="11" t="str">
        <x:v>12 рабочих соединений и 2 запасных. Длина 2 м является исходным допущением.</x:v>
      </x:c>
      <x:c r="N1682" s="11" t="str">
        <x:v>Бюджетная оценка на 03.10.2026. Источник подтверждает характеристики, а не цену.</x:v>
      </x:c>
      <x:c r="O1682" s="11" t="str">
        <x:f>IF(C1682="Опционально","Вне итога",IF(AND(ISNUMBER(F1682),ISNUMBER(H1682),ISNUMBER(I1682),F1682&gt;0,H1682&gt;=0,I1682&gt;=H1682),"Цена учтена","Уточнить цену/количество"))</x:f>
        <x:v>Цена учтена</x:v>
      </x:c>
      <x:c r="P1682" s="10"/>
      <x:c r="Q1682" s="18" t="str">
        <x:v>Бюджетная оценка автора</x:v>
      </x:c>
      <x:c r="R1682" s="18" t="str"/>
    </x:row>
    <x:row r="1683" ht="44" customHeight="1">
      <x:c r="A1683" s="10" t="str">
        <x:v>C3</x:v>
      </x:c>
      <x:c r="B1683" s="10" t="str">
        <x:v>C3</x:v>
      </x:c>
      <x:c r="C1683" s="11" t="str">
        <x:v>Оборудование</x:v>
      </x:c>
      <x:c r="D1683" s="11" t="str">
        <x:v>USB-накопители для восстановления</x:v>
      </x:c>
      <x:c r="E1683" s="11" t="str">
        <x:v>64GB USB 3.x</x:v>
      </x:c>
      <x:c r="F1683" s="14" t="n">
        <x:v>2</x:v>
      </x:c>
      <x:c r="G1683" s="3" t="str">
        <x:v>шт</x:v>
      </x:c>
      <x:c r="H1683" s="15" t="n">
        <x:v>12</x:v>
      </x:c>
      <x:c r="I1683" s="15" t="n">
        <x:v>25</x:v>
      </x:c>
      <x:c r="J1683" s="16" t="n">
        <x:f>IF(AND(ISNUMBER(F1683),ISNUMBER(H1683)),F1683*H1683,"")</x:f>
        <x:v>24</x:v>
      </x:c>
      <x:c r="K1683" s="16" t="n">
        <x:f>IF(AND(ISNUMBER(F1683),ISNUMBER(I1683)),F1683*I1683,"")</x:f>
        <x:v>50</x:v>
      </x:c>
      <x:c r="L1683" s="11" t="str">
        <x:v>Купить</x:v>
      </x:c>
      <x:c r="M1683" s="11" t="str">
        <x:v>Установочный носитель и аварийное восстановление. Не место хранения единственной копии данных.</x:v>
      </x:c>
      <x:c r="N1683" s="11" t="str">
        <x:v>Бюджетная оценка на 03.10.2026. Источник подтверждает характеристики, а не цену.</x:v>
      </x:c>
      <x:c r="O1683" s="11" t="str">
        <x:f>IF(C1683="Опционально","Вне итога",IF(AND(ISNUMBER(F1683),ISNUMBER(H1683),ISNUMBER(I1683),F1683&gt;0,H1683&gt;=0,I1683&gt;=H1683),"Цена учтена","Уточнить цену/количество"))</x:f>
        <x:v>Цена учтена</x:v>
      </x:c>
      <x:c r="P1683" s="10"/>
      <x:c r="Q1683" s="18" t="str">
        <x:v>Бюджетная оценка автора</x:v>
      </x:c>
      <x:c r="R1683" s="18" t="str"/>
    </x:row>
    <x:row r="1684" ht="44" customHeight="1">
      <x:c r="A1684" s="10" t="str">
        <x:v>C3</x:v>
      </x:c>
      <x:c r="B1684" s="10" t="str">
        <x:v>C3</x:v>
      </x:c>
      <x:c r="C1684" s="11" t="str">
        <x:v>Помещение</x:v>
      </x:c>
      <x:c r="D1684" s="11" t="str">
        <x:v>Обследование и проект</x:v>
      </x:c>
      <x:c r="E1684" s="11" t="str">
        <x:v>Электрик, специалист по охлаждению, проверка несущей способности пола</x:v>
      </x:c>
      <x:c r="F1684" s="14" t="n">
        <x:v>1</x:v>
      </x:c>
      <x:c r="G1684" s="3" t="str">
        <x:v>усл</x:v>
      </x:c>
      <x:c r="H1684" s="15" t="n">
        <x:v>2000</x:v>
      </x:c>
      <x:c r="I1684" s="15" t="n">
        <x:v>8000</x:v>
      </x:c>
      <x:c r="J1684" s="16" t="n">
        <x:f>IF(AND(ISNUMBER(F1684),ISNUMBER(H1684)),F1684*H1684,"")</x:f>
        <x:v>2000</x:v>
      </x:c>
      <x:c r="K1684" s="16" t="n">
        <x:f>IF(AND(ISNUMBER(F1684),ISNUMBER(I1684)),F1684*I1684,"")</x:f>
        <x:v>8000</x:v>
      </x:c>
      <x:c r="L1684" s="11" t="str">
        <x:v>Купить</x:v>
      </x:c>
      <x:c r="M1684" s="11" t="str">
        <x:v>Уточнить вводную мощность, трассы, дверные проёмы, этаж, шум и наружный блок. До закупки кабеля и защиты.</x:v>
      </x:c>
      <x:c r="N1684" s="11" t="str">
        <x:v>Бюджетная оценка на 03.10.2026. Источник подтверждает характеристики, а не цену.</x:v>
      </x:c>
      <x:c r="O1684" s="11" t="str">
        <x:f>IF(C1684="Опционально","Вне итога",IF(AND(ISNUMBER(F1684),ISNUMBER(H1684),ISNUMBER(I1684),F1684&gt;0,H1684&gt;=0,I1684&gt;=H1684),"Цена учтена","Уточнить цену/количество"))</x:f>
        <x:v>Цена учтена</x:v>
      </x:c>
      <x:c r="P1684" s="10"/>
      <x:c r="Q1684" s="18" t="str">
        <x:v>Бюджетная оценка автора</x:v>
      </x:c>
      <x:c r="R1684" s="18" t="str"/>
    </x:row>
    <x:row r="1685" ht="44" customHeight="1">
      <x:c r="A1685" s="10" t="str">
        <x:v>C3</x:v>
      </x:c>
      <x:c r="B1685" s="10" t="str">
        <x:v>C3</x:v>
      </x:c>
      <x:c r="C1685" s="11" t="str">
        <x:v>Помещение</x:v>
      </x:c>
      <x:c r="D1685" s="11" t="str">
        <x:v>Подготовка поверхностей</x:v>
      </x:c>
      <x:c r="E1685" s="11" t="str">
        <x:v>Обеспыливание, герметизация щелей, ремонт покрытия существующей комнаты</x:v>
      </x:c>
      <x:c r="F1685" s="14" t="n">
        <x:v>45</x:v>
      </x:c>
      <x:c r="G1685" s="3" t="str">
        <x:v>м²</x:v>
      </x:c>
      <x:c r="H1685" s="15" t="n">
        <x:v>30</x:v>
      </x:c>
      <x:c r="I1685" s="15" t="n">
        <x:v>80</x:v>
      </x:c>
      <x:c r="J1685" s="16" t="n">
        <x:f>IF(AND(ISNUMBER(F1685),ISNUMBER(H1685)),F1685*H1685,"")</x:f>
        <x:v>1350</x:v>
      </x:c>
      <x:c r="K1685" s="16" t="n">
        <x:f>IF(AND(ISNUMBER(F1685),ISNUMBER(I1685)),F1685*I1685,"")</x:f>
        <x:v>3600</x:v>
      </x:c>
      <x:c r="L1685" s="11" t="str">
        <x:v>Купить</x:v>
      </x:c>
      <x:c r="M1685" s="11" t="str">
        <x:v>Исходно помещение с готовыми стенами и крышей. Строительство здания не рассчитано.</x:v>
      </x:c>
      <x:c r="N1685" s="11" t="str">
        <x:v>Бюджетная оценка на 03.10.2026. Источник подтверждает характеристики, а не цену.</x:v>
      </x:c>
      <x:c r="O1685" s="11" t="str">
        <x:f>IF(C1685="Опционально","Вне итога",IF(AND(ISNUMBER(F1685),ISNUMBER(H1685),ISNUMBER(I1685),F1685&gt;0,H1685&gt;=0,I1685&gt;=H1685),"Цена учтена","Уточнить цену/количество"))</x:f>
        <x:v>Цена учтена</x:v>
      </x:c>
      <x:c r="P1685" s="10"/>
      <x:c r="Q1685" s="18" t="str">
        <x:v>Бюджетная оценка автора</x:v>
      </x:c>
      <x:c r="R1685" s="18" t="str"/>
    </x:row>
    <x:row r="1686" ht="44" customHeight="1">
      <x:c r="A1686" s="10" t="str">
        <x:v>C3</x:v>
      </x:c>
      <x:c r="B1686" s="10" t="str">
        <x:v>C3</x:v>
      </x:c>
      <x:c r="C1686" s="11" t="str">
        <x:v>Помещение</x:v>
      </x:c>
      <x:c r="D1686" s="11" t="str">
        <x:v>Усиление пола и перемещение тяжёлого оборудования</x:v>
      </x:c>
      <x:c r="E1686" s="11" t="str">
        <x:v>Работы по результатам обследования, бюджетный резерв</x:v>
      </x:c>
      <x:c r="F1686" s="14" t="n">
        <x:v>1</x:v>
      </x:c>
      <x:c r="G1686" s="3" t="str">
        <x:v>резерв</x:v>
      </x:c>
      <x:c r="H1686" s="15" t="n">
        <x:v>0</x:v>
      </x:c>
      <x:c r="I1686" s="15" t="n">
        <x:v>15000</x:v>
      </x:c>
      <x:c r="J1686" s="16" t="n">
        <x:f>IF(AND(ISNUMBER(F1686),ISNUMBER(H1686)),F1686*H1686,"")</x:f>
        <x:v>0</x:v>
      </x:c>
      <x:c r="K1686" s="16" t="n">
        <x:f>IF(AND(ISNUMBER(F1686),ISNUMBER(I1686)),F1686*I1686,"")</x:f>
        <x:v>15000</x:v>
      </x:c>
      <x:c r="L1686" s="11" t="str">
        <x:v>Резерв</x:v>
      </x:c>
      <x:c r="M1686" s="11" t="str">
        <x:v>Может не понадобиться. Для тяжёлых стоек нагрузку подтверждает инженер, цену даёт подрядчик.</x:v>
      </x:c>
      <x:c r="N1686" s="11" t="str">
        <x:v>Бюджетная оценка на 03.10.2026. Источник подтверждает характеристики, а не цену.</x:v>
      </x:c>
      <x:c r="O1686" s="11" t="str">
        <x:f>IF(C1686="Опционально","Вне итога",IF(AND(ISNUMBER(F1686),ISNUMBER(H1686),ISNUMBER(I1686),F1686&gt;0,H1686&gt;=0,I1686&gt;=H1686),"Цена учтена","Уточнить цену/количество"))</x:f>
        <x:v>Цена учтена</x:v>
      </x:c>
      <x:c r="P1686" s="10"/>
      <x:c r="Q1686" s="18" t="str">
        <x:v>Бюджетная оценка автора</x:v>
      </x:c>
      <x:c r="R1686" s="18" t="str"/>
    </x:row>
    <x:row r="1687" ht="44" customHeight="1">
      <x:c r="A1687" s="10" t="str">
        <x:v>C3</x:v>
      </x:c>
      <x:c r="B1687" s="10" t="str">
        <x:v>C3</x:v>
      </x:c>
      <x:c r="C1687" s="11" t="str">
        <x:v>Помещение</x:v>
      </x:c>
      <x:c r="D1687" s="11" t="str">
        <x:v>Серверная стойка</x:v>
      </x:c>
      <x:c r="E1687" s="11" t="str">
        <x:v>42U, ширина 800 мм, глубина 1200–1400 мм, нагрузка ≥1500 кг</x:v>
      </x:c>
      <x:c r="F1687" s="14" t="n">
        <x:v>2</x:v>
      </x:c>
      <x:c r="G1687" s="3" t="str">
        <x:v>шт</x:v>
      </x:c>
      <x:c r="H1687" s="15" t="n">
        <x:v>1500</x:v>
      </x:c>
      <x:c r="I1687" s="15" t="n">
        <x:v>3500</x:v>
      </x:c>
      <x:c r="J1687" s="16" t="n">
        <x:f>IF(AND(ISNUMBER(F1687),ISNUMBER(H1687)),F1687*H1687,"")</x:f>
        <x:v>3000</x:v>
      </x:c>
      <x:c r="K1687" s="16" t="n">
        <x:f>IF(AND(ISNUMBER(F1687),ISNUMBER(I1687)),F1687*I1687,"")</x:f>
        <x:v>7000</x:v>
      </x:c>
      <x:c r="L1687" s="11" t="str">
        <x:v>Купить</x:v>
      </x:c>
      <x:c r="M1687" s="11" t="str">
        <x:v>Проверить длину рельсов, пространство сзади и массу заполненной стойки.</x:v>
      </x:c>
      <x:c r="N1687" s="11" t="str">
        <x:v>Бюджетная оценка на 03.10.2026. Источник подтверждает характеристики, а не цену.</x:v>
      </x:c>
      <x:c r="O1687" s="11" t="str">
        <x:f>IF(C1687="Опционально","Вне итога",IF(AND(ISNUMBER(F1687),ISNUMBER(H1687),ISNUMBER(I1687),F1687&gt;0,H1687&gt;=0,I1687&gt;=H1687),"Цена учтена","Уточнить цену/количество"))</x:f>
        <x:v>Цена учтена</x:v>
      </x:c>
      <x:c r="P1687" s="10"/>
      <x:c r="Q1687" s="18" t="str">
        <x:v>Бюджетная оценка автора</x:v>
      </x:c>
      <x:c r="R1687" s="18" t="str"/>
    </x:row>
    <x:row r="1688" ht="44" customHeight="1">
      <x:c r="A1688" s="10" t="str">
        <x:v>C3</x:v>
      </x:c>
      <x:c r="B1688" s="10" t="str">
        <x:v>C3</x:v>
      </x:c>
      <x:c r="C1688" s="11" t="str">
        <x:v>Помещение</x:v>
      </x:c>
      <x:c r="D1688" s="11" t="str">
        <x:v>Полка для NAS и сетевого оборудования</x:v>
      </x:c>
      <x:c r="E1688" s="11" t="str">
        <x:v>19 дюймов, усиленная</x:v>
      </x:c>
      <x:c r="F1688" s="14" t="n">
        <x:v>4</x:v>
      </x:c>
      <x:c r="G1688" s="3" t="str">
        <x:v>шт</x:v>
      </x:c>
      <x:c r="H1688" s="15" t="n">
        <x:v>70</x:v>
      </x:c>
      <x:c r="I1688" s="15" t="n">
        <x:v>160</x:v>
      </x:c>
      <x:c r="J1688" s="16" t="n">
        <x:f>IF(AND(ISNUMBER(F1688),ISNUMBER(H1688)),F1688*H1688,"")</x:f>
        <x:v>280</x:v>
      </x:c>
      <x:c r="K1688" s="16" t="n">
        <x:f>IF(AND(ISNUMBER(F1688),ISNUMBER(I1688)),F1688*I1688,"")</x:f>
        <x:v>640</x:v>
      </x:c>
      <x:c r="L1688" s="11" t="str">
        <x:v>Купить</x:v>
      </x:c>
      <x:c r="M1688" s="11" t="str"/>
      <x:c r="N1688" s="11" t="str">
        <x:v>Бюджетная оценка на 03.10.2026. Источник подтверждает характеристики, а не цену.</x:v>
      </x:c>
      <x:c r="O1688" s="11" t="str">
        <x:f>IF(C1688="Опционально","Вне итога",IF(AND(ISNUMBER(F1688),ISNUMBER(H1688),ISNUMBER(I1688),F1688&gt;0,H1688&gt;=0,I1688&gt;=H1688),"Цена учтена","Уточнить цену/количество"))</x:f>
        <x:v>Цена учтена</x:v>
      </x:c>
      <x:c r="P1688" s="10"/>
      <x:c r="Q1688" s="18" t="str">
        <x:v>Бюджетная оценка автора</x:v>
      </x:c>
      <x:c r="R1688" s="18" t="str"/>
    </x:row>
    <x:row r="1689" ht="44" customHeight="1">
      <x:c r="A1689" s="10" t="str">
        <x:v>C3</x:v>
      </x:c>
      <x:c r="B1689" s="10" t="str">
        <x:v>C3</x:v>
      </x:c>
      <x:c r="C1689" s="11" t="str">
        <x:v>Помещение</x:v>
      </x:c>
      <x:c r="D1689" s="11" t="str">
        <x:v>Закрытие пустых мест и организация кабелей</x:v>
      </x:c>
      <x:c r="E1689" s="11" t="str">
        <x:v>Заглушки U, вертикальный и горизонтальный органайзеры, крепёж M6</x:v>
      </x:c>
      <x:c r="F1689" s="14" t="n">
        <x:v>2</x:v>
      </x:c>
      <x:c r="G1689" s="3" t="str">
        <x:v>к-т</x:v>
      </x:c>
      <x:c r="H1689" s="15" t="n">
        <x:v>160</x:v>
      </x:c>
      <x:c r="I1689" s="15" t="n">
        <x:v>400</x:v>
      </x:c>
      <x:c r="J1689" s="16" t="n">
        <x:f>IF(AND(ISNUMBER(F1689),ISNUMBER(H1689)),F1689*H1689,"")</x:f>
        <x:v>320</x:v>
      </x:c>
      <x:c r="K1689" s="16" t="n">
        <x:f>IF(AND(ISNUMBER(F1689),ISNUMBER(I1689)),F1689*I1689,"")</x:f>
        <x:v>800</x:v>
      </x:c>
      <x:c r="L1689" s="11" t="str">
        <x:v>Купить</x:v>
      </x:c>
      <x:c r="M1689" s="11" t="str">
        <x:v>Предотвращение возврата горячего воздуха и удобное обслуживание. Рельсы серверов считаются в серверном комплекте.</x:v>
      </x:c>
      <x:c r="N1689" s="11" t="str">
        <x:v>Бюджетная оценка на 03.10.2026. Источник подтверждает характеристики, а не цену.</x:v>
      </x:c>
      <x:c r="O1689" s="11" t="str">
        <x:f>IF(C1689="Опционально","Вне итога",IF(AND(ISNUMBER(F1689),ISNUMBER(H1689),ISNUMBER(I1689),F1689&gt;0,H1689&gt;=0,I1689&gt;=H1689),"Цена учтена","Уточнить цену/количество"))</x:f>
        <x:v>Цена учтена</x:v>
      </x:c>
      <x:c r="P1689" s="10"/>
      <x:c r="Q1689" s="18" t="str">
        <x:v>Бюджетная оценка автора</x:v>
      </x:c>
      <x:c r="R1689" s="18" t="str"/>
    </x:row>
    <x:row r="1690" ht="44" customHeight="1">
      <x:c r="A1690" s="10" t="str">
        <x:v>C3</x:v>
      </x:c>
      <x:c r="B1690" s="10" t="str">
        <x:v>C3</x:v>
      </x:c>
      <x:c r="C1690" s="11" t="str">
        <x:v>Помещение</x:v>
      </x:c>
      <x:c r="D1690" s="11" t="str">
        <x:v>Заземление стоек</x:v>
      </x:c>
      <x:c r="E1690" s="11" t="str">
        <x:v>Шина, перемычки, наконечники</x:v>
      </x:c>
      <x:c r="F1690" s="14" t="n">
        <x:v>2</x:v>
      </x:c>
      <x:c r="G1690" s="3" t="str">
        <x:v>к-т</x:v>
      </x:c>
      <x:c r="H1690" s="15" t="n">
        <x:v>80</x:v>
      </x:c>
      <x:c r="I1690" s="15" t="n">
        <x:v>220</x:v>
      </x:c>
      <x:c r="J1690" s="16" t="n">
        <x:f>IF(AND(ISNUMBER(F1690),ISNUMBER(H1690)),F1690*H1690,"")</x:f>
        <x:v>160</x:v>
      </x:c>
      <x:c r="K1690" s="16" t="n">
        <x:f>IF(AND(ISNUMBER(F1690),ISNUMBER(I1690)),F1690*I1690,"")</x:f>
        <x:v>440</x:v>
      </x:c>
      <x:c r="L1690" s="11" t="str">
        <x:v>Купить</x:v>
      </x:c>
      <x:c r="M1690" s="11" t="str"/>
      <x:c r="N1690" s="11" t="str">
        <x:v>Бюджетная оценка на 03.10.2026. Источник подтверждает характеристики, а не цену.</x:v>
      </x:c>
      <x:c r="O1690" s="11" t="str">
        <x:f>IF(C1690="Опционально","Вне итога",IF(AND(ISNUMBER(F1690),ISNUMBER(H1690),ISNUMBER(I1690),F1690&gt;0,H1690&gt;=0,I1690&gt;=H1690),"Цена учтена","Уточнить цену/количество"))</x:f>
        <x:v>Цена учтена</x:v>
      </x:c>
      <x:c r="P1690" s="10"/>
      <x:c r="Q1690" s="18" t="str">
        <x:v>Бюджетная оценка автора</x:v>
      </x:c>
      <x:c r="R1690" s="18" t="str"/>
    </x:row>
    <x:row r="1691" ht="61" customHeight="1">
      <x:c r="A1691" s="10" t="str">
        <x:v>C3</x:v>
      </x:c>
      <x:c r="B1691" s="10" t="str">
        <x:v>C3</x:v>
      </x:c>
      <x:c r="C1691" s="11" t="str">
        <x:v>Помещение</x:v>
      </x:c>
      <x:c r="D1691" s="11" t="str">
        <x:v>Источник бесперебойного питания</x:v>
      </x:c>
      <x:c r="E1691" s="11" t="str">
        <x:v>Онлайн ИБП 80kVA. Активная мощность ≥70kW</x:v>
      </x:c>
      <x:c r="F1691" s="14" t="n">
        <x:v>1</x:v>
      </x:c>
      <x:c r="G1691" s="3" t="str">
        <x:v>шт</x:v>
      </x:c>
      <x:c r="H1691" s="15" t="n">
        <x:v>28000</x:v>
      </x:c>
      <x:c r="I1691" s="15" t="n">
        <x:v>60000</x:v>
      </x:c>
      <x:c r="J1691" s="16" t="n">
        <x:f>IF(AND(ISNUMBER(F1691),ISNUMBER(H1691)),F1691*H1691,"")</x:f>
        <x:v>28000</x:v>
      </x:c>
      <x:c r="K1691" s="16" t="n">
        <x:f>IF(AND(ISNUMBER(F1691),ISNUMBER(I1691)),F1691*I1691,"")</x:f>
        <x:v>60000</x:v>
      </x:c>
      <x:c r="L1691" s="11" t="str">
        <x:v>Купить</x:v>
      </x:c>
      <x:c r="M1691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1691" s="11" t="str">
        <x:v>Бюджетная оценка на 03.10.2026. Источник подтверждает характеристики, а не цену.</x:v>
      </x:c>
      <x:c r="O1691" s="11" t="str">
        <x:f>IF(C1691="Опционально","Вне итога",IF(AND(ISNUMBER(F1691),ISNUMBER(H1691),ISNUMBER(I1691),F1691&gt;0,H1691&gt;=0,I1691&gt;=H1691),"Цена учтена","Уточнить цену/количество"))</x:f>
        <x:v>Цена учтена</x:v>
      </x:c>
      <x:c r="P1691" s="10"/>
      <x:c r="Q1691" s="18" t="str">
        <x:v>Бюджетная оценка автора</x:v>
      </x:c>
      <x:c r="R1691" s="18" t="str"/>
    </x:row>
    <x:row r="1692" ht="61" customHeight="1">
      <x:c r="A1692" s="10" t="str">
        <x:v>C3</x:v>
      </x:c>
      <x:c r="B1692" s="10" t="str">
        <x:v>C3</x:v>
      </x:c>
      <x:c r="C1692" s="11" t="str">
        <x:v>Помещение</x:v>
      </x:c>
      <x:c r="D1692" s="11" t="str">
        <x:v>Батареи и шкаф батарей</x:v>
      </x:c>
      <x:c r="E1692" s="11" t="str">
        <x:v>Внешний комплект, 5–10 минут при нагрузке 56kW</x:v>
      </x:c>
      <x:c r="F1692" s="14" t="n">
        <x:v>1</x:v>
      </x:c>
      <x:c r="G1692" s="3" t="str">
        <x:v>к-т</x:v>
      </x:c>
      <x:c r="H1692" s="15" t="n">
        <x:v>19600</x:v>
      </x:c>
      <x:c r="I1692" s="15" t="n">
        <x:v>47600</x:v>
      </x:c>
      <x:c r="J1692" s="16" t="n">
        <x:f>IF(AND(ISNUMBER(F1692),ISNUMBER(H1692)),F1692*H1692,"")</x:f>
        <x:v>19600</x:v>
      </x:c>
      <x:c r="K1692" s="16" t="n">
        <x:f>IF(AND(ISNUMBER(F1692),ISNUMBER(I1692)),F1692*I1692,"")</x:f>
        <x:v>47600</x:v>
      </x:c>
      <x:c r="L1692" s="11" t="str">
        <x:v>Купить</x:v>
      </x:c>
      <x:c r="M1692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1692" s="11" t="str">
        <x:v>Бюджетная оценка на 03.10.2026. Источник подтверждает характеристики, а не цену.</x:v>
      </x:c>
      <x:c r="O1692" s="11" t="str">
        <x:f>IF(C1692="Опционально","Вне итога",IF(AND(ISNUMBER(F1692),ISNUMBER(H1692),ISNUMBER(I1692),F1692&gt;0,H1692&gt;=0,I1692&gt;=H1692),"Цена учтена","Уточнить цену/количество"))</x:f>
        <x:v>Цена учтена</x:v>
      </x:c>
      <x:c r="P1692" s="10"/>
      <x:c r="Q1692" s="18" t="str">
        <x:v>Бюджетная оценка автора</x:v>
      </x:c>
      <x:c r="R1692" s="18" t="str"/>
    </x:row>
    <x:row r="1693" ht="44" customHeight="1">
      <x:c r="A1693" s="10" t="str">
        <x:v>C3</x:v>
      </x:c>
      <x:c r="B1693" s="10" t="str">
        <x:v>C3</x:v>
      </x:c>
      <x:c r="C1693" s="11" t="str">
        <x:v>Помещение</x:v>
      </x:c>
      <x:c r="D1693" s="11" t="str">
        <x:v>Сервисный обход ИБП</x:v>
      </x:c>
      <x:c r="E1693" s="11" t="str">
        <x:v>Внешний maintenance bypass и кабели подключения</x:v>
      </x:c>
      <x:c r="F1693" s="14" t="n">
        <x:v>1</x:v>
      </x:c>
      <x:c r="G1693" s="3" t="str">
        <x:v>к-т</x:v>
      </x:c>
      <x:c r="H1693" s="15" t="n">
        <x:v>1000</x:v>
      </x:c>
      <x:c r="I1693" s="15" t="n">
        <x:v>4000</x:v>
      </x:c>
      <x:c r="J1693" s="16" t="n">
        <x:f>IF(AND(ISNUMBER(F1693),ISNUMBER(H1693)),F1693*H1693,"")</x:f>
        <x:v>1000</x:v>
      </x:c>
      <x:c r="K1693" s="16" t="n">
        <x:f>IF(AND(ISNUMBER(F1693),ISNUMBER(I1693)),F1693*I1693,"")</x:f>
        <x:v>4000</x:v>
      </x:c>
      <x:c r="L1693" s="11" t="str">
        <x:v>Купить</x:v>
      </x:c>
      <x:c r="M1693" s="11" t="str">
        <x:v>Позволяет обслуживать ИБП. Тип подключения согласует электрик.</x:v>
      </x:c>
      <x:c r="N1693" s="11" t="str">
        <x:v>Бюджетная оценка на 03.10.2026. Источник подтверждает характеристики, а не цену.</x:v>
      </x:c>
      <x:c r="O1693" s="11" t="str">
        <x:f>IF(C1693="Опционально","Вне итога",IF(AND(ISNUMBER(F1693),ISNUMBER(H1693),ISNUMBER(I1693),F1693&gt;0,H1693&gt;=0,I1693&gt;=H1693),"Цена учтена","Уточнить цену/количество"))</x:f>
        <x:v>Цена учтена</x:v>
      </x:c>
      <x:c r="P1693" s="10"/>
      <x:c r="Q1693" s="18" t="str">
        <x:v>Бюджетная оценка автора</x:v>
      </x:c>
      <x:c r="R1693" s="18" t="str"/>
    </x:row>
    <x:row r="1694" ht="44" customHeight="1">
      <x:c r="A1694" s="10" t="str">
        <x:v>C3</x:v>
      </x:c>
      <x:c r="B1694" s="10" t="str">
        <x:v>C3</x:v>
      </x:c>
      <x:c r="C1694" s="11" t="str">
        <x:v>Помещение</x:v>
      </x:c>
      <x:c r="D1694" s="11" t="str">
        <x:v>Распределители питания в стойках</x:v>
      </x:c>
      <x:c r="E1694" s="11" t="str">
        <x:v>2 PDU на стойку. Для &gt;8kW: 3-фазные 400V 32/63A, выходы C19 по OEM</x:v>
      </x:c>
      <x:c r="F1694" s="14" t="n">
        <x:v>4</x:v>
      </x:c>
      <x:c r="G1694" s="3" t="str">
        <x:v>шт</x:v>
      </x:c>
      <x:c r="H1694" s="15" t="n">
        <x:v>350</x:v>
      </x:c>
      <x:c r="I1694" s="15" t="n">
        <x:v>1500</x:v>
      </x:c>
      <x:c r="J1694" s="16" t="n">
        <x:f>IF(AND(ISNUMBER(F1694),ISNUMBER(H1694)),F1694*H1694,"")</x:f>
        <x:v>1400</x:v>
      </x:c>
      <x:c r="K1694" s="16" t="n">
        <x:f>IF(AND(ISNUMBER(F1694),ISNUMBER(I1694)),F1694*I1694,"")</x:f>
        <x:v>6000</x:v>
      </x:c>
      <x:c r="L1694" s="11" t="str">
        <x:v>Купить</x:v>
      </x:c>
      <x:c r="M1694" s="11" t="str">
        <x:v>Число и номинал розеток уточнить по комплекту шнуров. Два PDU от одного ИБП не образуют независимые электровводы.</x:v>
      </x:c>
      <x:c r="N1694" s="11" t="str">
        <x:v>Бюджетная оценка на 03.10.2026. Источник подтверждает характеристики, а не цену.</x:v>
      </x:c>
      <x:c r="O1694" s="11" t="str">
        <x:f>IF(C1694="Опционально","Вне итога",IF(AND(ISNUMBER(F1694),ISNUMBER(H1694),ISNUMBER(I1694),F1694&gt;0,H1694&gt;=0,I1694&gt;=H1694),"Цена учтена","Уточнить цену/количество"))</x:f>
        <x:v>Цена учтена</x:v>
      </x:c>
      <x:c r="P1694" s="10"/>
      <x:c r="Q1694" s="18" t="str">
        <x:v>Бюджетная оценка автора</x:v>
      </x:c>
      <x:c r="R1694" s="18" t="str"/>
    </x:row>
    <x:row r="1695" ht="44" customHeight="1">
      <x:c r="A1695" s="10" t="str">
        <x:v>C3</x:v>
      </x:c>
      <x:c r="B1695" s="10" t="str">
        <x:v>C3</x:v>
      </x:c>
      <x:c r="C1695" s="11" t="str">
        <x:v>Помещение</x:v>
      </x:c>
      <x:c r="D1695" s="11" t="str">
        <x:v>Электрощит помещения</x:v>
      </x:c>
      <x:c r="E1695" s="11" t="str">
        <x:v>Вводной выключатель, отдельные линии IT и охлаждения, УЗИП, учёт, защитные устройства</x:v>
      </x:c>
      <x:c r="F1695" s="14" t="n">
        <x:v>1</x:v>
      </x:c>
      <x:c r="G1695" s="3" t="str">
        <x:v>к-т</x:v>
      </x:c>
      <x:c r="H1695" s="15" t="n">
        <x:v>1800</x:v>
      </x:c>
      <x:c r="I1695" s="15" t="n">
        <x:v>6000</x:v>
      </x:c>
      <x:c r="J1695" s="16" t="n">
        <x:f>IF(AND(ISNUMBER(F1695),ISNUMBER(H1695)),F1695*H1695,"")</x:f>
        <x:v>1800</x:v>
      </x:c>
      <x:c r="K1695" s="16" t="n">
        <x:f>IF(AND(ISNUMBER(F1695),ISNUMBER(I1695)),F1695*I1695,"")</x:f>
        <x:v>6000</x:v>
      </x:c>
      <x:c r="L1695" s="11" t="str">
        <x:v>Купить</x:v>
      </x:c>
      <x:c r="M1695" s="11" t="str">
        <x:v>Номиналы, селективность, УЗО и сечения определяются проектом. В цену включена комплектация щита.</x:v>
      </x:c>
      <x:c r="N1695" s="11" t="str">
        <x:v>Бюджетная оценка на 03.10.2026. Источник подтверждает характеристики, а не цену.</x:v>
      </x:c>
      <x:c r="O1695" s="11" t="str">
        <x:f>IF(C1695="Опционально","Вне итога",IF(AND(ISNUMBER(F1695),ISNUMBER(H1695),ISNUMBER(I1695),F1695&gt;0,H1695&gt;=0,I1695&gt;=H1695),"Цена учтена","Уточнить цену/количество"))</x:f>
        <x:v>Цена учтена</x:v>
      </x:c>
      <x:c r="P1695" s="10"/>
      <x:c r="Q1695" s="18" t="str">
        <x:v>Бюджетная оценка автора</x:v>
      </x:c>
      <x:c r="R1695" s="18" t="str"/>
    </x:row>
    <x:row r="1696" ht="44" customHeight="1">
      <x:c r="A1696" s="10" t="str">
        <x:v>C3</x:v>
      </x:c>
      <x:c r="B1696" s="10" t="str">
        <x:v>C3</x:v>
      </x:c>
      <x:c r="C1696" s="11" t="str">
        <x:v>Помещение</x:v>
      </x:c>
      <x:c r="D1696" s="11" t="str">
        <x:v>Силовой кабель и прокладка до комнаты</x:v>
      </x:c>
      <x:c r="E1696" s="11" t="str">
        <x:v>Кабель, лоток, вводы и крепления. Сечение по расчёту</x:v>
      </x:c>
      <x:c r="F1696" s="14" t="n">
        <x:v>30</x:v>
      </x:c>
      <x:c r="G1696" s="3" t="str">
        <x:v>м</x:v>
      </x:c>
      <x:c r="H1696" s="15" t="n">
        <x:v>40</x:v>
      </x:c>
      <x:c r="I1696" s="15" t="n">
        <x:v>100</x:v>
      </x:c>
      <x:c r="J1696" s="16" t="n">
        <x:f>IF(AND(ISNUMBER(F1696),ISNUMBER(H1696)),F1696*H1696,"")</x:f>
        <x:v>1200</x:v>
      </x:c>
      <x:c r="K1696" s="16" t="n">
        <x:f>IF(AND(ISNUMBER(F1696),ISNUMBER(I1696)),F1696*I1696,"")</x:f>
        <x:v>3000</x:v>
      </x:c>
      <x:c r="L1696" s="11" t="str">
        <x:v>Купить</x:v>
      </x:c>
      <x:c r="M1696" s="11" t="str">
        <x:v>Исходная трасса 30 м. Меняется после обмера. Не является готовым выбором сечения кабеля.</x:v>
      </x:c>
      <x:c r="N1696" s="11" t="str">
        <x:v>Бюджетная оценка на 03.10.2026. Источник подтверждает характеристики, а не цену.</x:v>
      </x:c>
      <x:c r="O1696" s="11" t="str">
        <x:f>IF(C1696="Опционально","Вне итога",IF(AND(ISNUMBER(F1696),ISNUMBER(H1696),ISNUMBER(I1696),F1696&gt;0,H1696&gt;=0,I1696&gt;=H1696),"Цена учтена","Уточнить цену/количество"))</x:f>
        <x:v>Цена учтена</x:v>
      </x:c>
      <x:c r="P1696" s="10"/>
      <x:c r="Q1696" s="18" t="str">
        <x:v>Бюджетная оценка автора</x:v>
      </x:c>
      <x:c r="R1696" s="18" t="str"/>
    </x:row>
    <x:row r="1697" ht="44" customHeight="1">
      <x:c r="A1697" s="10" t="str">
        <x:v>C3</x:v>
      </x:c>
      <x:c r="B1697" s="10" t="str">
        <x:v>C3</x:v>
      </x:c>
      <x:c r="C1697" s="11" t="str">
        <x:v>Помещение</x:v>
      </x:c>
      <x:c r="D1697" s="11" t="str">
        <x:v>Внутренние силовые линии</x:v>
      </x:c>
      <x:c r="E1697" s="11" t="str">
        <x:v>Кабели от щита до ИБП/PDU и оборудования охлаждения</x:v>
      </x:c>
      <x:c r="F1697" s="14" t="n">
        <x:v>24</x:v>
      </x:c>
      <x:c r="G1697" s="3" t="str">
        <x:v>м</x:v>
      </x:c>
      <x:c r="H1697" s="15" t="n">
        <x:v>25</x:v>
      </x:c>
      <x:c r="I1697" s="15" t="n">
        <x:v>70</x:v>
      </x:c>
      <x:c r="J1697" s="16" t="n">
        <x:f>IF(AND(ISNUMBER(F1697),ISNUMBER(H1697)),F1697*H1697,"")</x:f>
        <x:v>600</x:v>
      </x:c>
      <x:c r="K1697" s="16" t="n">
        <x:f>IF(AND(ISNUMBER(F1697),ISNUMBER(I1697)),F1697*I1697,"")</x:f>
        <x:v>1680</x:v>
      </x:c>
      <x:c r="L1697" s="11" t="str">
        <x:v>Купить</x:v>
      </x:c>
      <x:c r="M1697" s="11" t="str">
        <x:v>Исходные длины. Наконечники, разъёмы и крепёж учтены в строке расходников.</x:v>
      </x:c>
      <x:c r="N1697" s="11" t="str">
        <x:v>Бюджетная оценка на 03.10.2026. Источник подтверждает характеристики, а не цену.</x:v>
      </x:c>
      <x:c r="O1697" s="11" t="str">
        <x:f>IF(C1697="Опционально","Вне итога",IF(AND(ISNUMBER(F1697),ISNUMBER(H1697),ISNUMBER(I1697),F1697&gt;0,H1697&gt;=0,I1697&gt;=H1697),"Цена учтена","Уточнить цену/количество"))</x:f>
        <x:v>Цена учтена</x:v>
      </x:c>
      <x:c r="P1697" s="10"/>
      <x:c r="Q1697" s="18" t="str">
        <x:v>Бюджетная оценка автора</x:v>
      </x:c>
      <x:c r="R1697" s="18" t="str"/>
    </x:row>
    <x:row r="1698" ht="61" customHeight="1">
      <x:c r="A1698" s="10" t="str">
        <x:v>C3</x:v>
      </x:c>
      <x:c r="B1698" s="10" t="str">
        <x:v>C3</x:v>
      </x:c>
      <x:c r="C1698" s="11" t="str">
        <x:v>Помещение</x:v>
      </x:c>
      <x:c r="D1698" s="11" t="str">
        <x:v>Резерв на увеличение доступной мощности</x:v>
      </x:c>
      <x:c r="E1698" s="11" t="str">
        <x:v>Техническое присоединение/изменение ввода, если существующей мощности не хватает</x:v>
      </x:c>
      <x:c r="F1698" s="14" t="n">
        <x:v>1</x:v>
      </x:c>
      <x:c r="G1698" s="3" t="str">
        <x:v>резерв</x:v>
      </x:c>
      <x:c r="H1698" s="15" t="n">
        <x:v>0</x:v>
      </x:c>
      <x:c r="I1698" s="15" t="n">
        <x:v>70000</x:v>
      </x:c>
      <x:c r="J1698" s="16" t="n">
        <x:f>IF(AND(ISNUMBER(F1698),ISNUMBER(H1698)),F1698*H1698,"")</x:f>
        <x:v>0</x:v>
      </x:c>
      <x:c r="K1698" s="16" t="n">
        <x:f>IF(AND(ISNUMBER(F1698),ISNUMBER(I1698)),F1698*I1698,"")</x:f>
        <x:v>70000</x:v>
      </x:c>
      <x:c r="L1698" s="11" t="str">
        <x:v>Резерв</x:v>
      </x:c>
      <x:c r="M1698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1698" s="11" t="str">
        <x:v>Бюджетная оценка на 03.10.2026. Источник подтверждает характеристики, а не цену.</x:v>
      </x:c>
      <x:c r="O1698" s="11" t="str">
        <x:f>IF(C1698="Опционально","Вне итога",IF(AND(ISNUMBER(F1698),ISNUMBER(H1698),ISNUMBER(I1698),F1698&gt;0,H1698&gt;=0,I1698&gt;=H1698),"Цена учтена","Уточнить цену/количество"))</x:f>
        <x:v>Цена учтена</x:v>
      </x:c>
      <x:c r="P1698" s="10"/>
      <x:c r="Q1698" s="18" t="str">
        <x:v>Бюджетная оценка автора</x:v>
      </x:c>
      <x:c r="R1698" s="18" t="str"/>
    </x:row>
    <x:row r="1699" ht="61" customHeight="1">
      <x:c r="A1699" s="10" t="str">
        <x:v>C3</x:v>
      </x:c>
      <x:c r="B1699" s="10" t="str">
        <x:v>C3</x:v>
      </x:c>
      <x:c r="C1699" s="11" t="str">
        <x:v>Помещение</x:v>
      </x:c>
      <x:c r="D1699" s="11" t="str">
        <x:v>Постоянное охлаждение комнаты</x:v>
      </x:c>
      <x:c r="E1699" s="11" t="str">
        <x:v>3 установка(и), суммарно ≥73kW холода. Работа 24/7</x:v>
      </x:c>
      <x:c r="F1699" s="14" t="n">
        <x:v>3</x:v>
      </x:c>
      <x:c r="G1699" s="3" t="str">
        <x:v>шт</x:v>
      </x:c>
      <x:c r="H1699" s="15" t="n">
        <x:v>8516.666666666666</x:v>
      </x:c>
      <x:c r="I1699" s="15" t="n">
        <x:v>20683.333333333332</x:v>
      </x:c>
      <x:c r="J1699" s="16" t="n">
        <x:f>IF(AND(ISNUMBER(F1699),ISNUMBER(H1699)),F1699*H1699,"")</x:f>
        <x:v>25550</x:v>
      </x:c>
      <x:c r="K1699" s="16" t="n">
        <x:f>IF(AND(ISNUMBER(F1699),ISNUMBER(I1699)),F1699*I1699,"")</x:f>
        <x:v>62050</x:v>
      </x:c>
      <x:c r="L1699" s="11" t="str">
        <x:v>Купить</x:v>
      </x:c>
      <x:c r="M1699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1699" s="11" t="str">
        <x:v>Бюджетная оценка на 03.10.2026. Источник подтверждает характеристики, а не цену.</x:v>
      </x:c>
      <x:c r="O1699" s="11" t="str">
        <x:f>IF(C1699="Опционально","Вне итога",IF(AND(ISNUMBER(F1699),ISNUMBER(H1699),ISNUMBER(I1699),F1699&gt;0,H1699&gt;=0,I1699&gt;=H1699),"Цена учтена","Уточнить цену/количество"))</x:f>
        <x:v>Цена учтена</x:v>
      </x:c>
      <x:c r="P1699" s="10"/>
      <x:c r="Q1699" s="18" t="str">
        <x:v>Бюджетная оценка автора</x:v>
      </x:c>
      <x:c r="R1699" s="18" t="str"/>
    </x:row>
    <x:row r="1700" ht="44" customHeight="1">
      <x:c r="A1700" s="10" t="str">
        <x:v>C3</x:v>
      </x:c>
      <x:c r="B1700" s="10" t="str">
        <x:v>C3</x:v>
      </x:c>
      <x:c r="C1700" s="11" t="str">
        <x:v>Помещение</x:v>
      </x:c>
      <x:c r="D1700" s="11" t="str">
        <x:v>Трассы охлаждения и дренаж</x:v>
      </x:c>
      <x:c r="E1700" s="11" t="str">
        <x:v>Подача/обратка или фреон, теплоизоляция, отвод конденсата, кронштейны</x:v>
      </x:c>
      <x:c r="F1700" s="14" t="n">
        <x:v>60</x:v>
      </x:c>
      <x:c r="G1700" s="3" t="str">
        <x:v>м</x:v>
      </x:c>
      <x:c r="H1700" s="15" t="n">
        <x:v>25</x:v>
      </x:c>
      <x:c r="I1700" s="15" t="n">
        <x:v>65</x:v>
      </x:c>
      <x:c r="J1700" s="16" t="n">
        <x:f>IF(AND(ISNUMBER(F1700),ISNUMBER(H1700)),F1700*H1700,"")</x:f>
        <x:v>1500</x:v>
      </x:c>
      <x:c r="K1700" s="16" t="n">
        <x:f>IF(AND(ISNUMBER(F1700),ISNUMBER(I1700)),F1700*I1700,"")</x:f>
        <x:v>3900</x:v>
      </x:c>
      <x:c r="L1700" s="11" t="str">
        <x:v>Купить</x:v>
      </x:c>
      <x:c r="M1700" s="11" t="str">
        <x:v>20 м на установку как исходная длина. Проверить допустимую длину и перепад высот.</x:v>
      </x:c>
      <x:c r="N1700" s="11" t="str">
        <x:v>Бюджетная оценка на 03.10.2026. Источник подтверждает характеристики, а не цену.</x:v>
      </x:c>
      <x:c r="O1700" s="11" t="str">
        <x:f>IF(C1700="Опционально","Вне итога",IF(AND(ISNUMBER(F1700),ISNUMBER(H1700),ISNUMBER(I1700),F1700&gt;0,H1700&gt;=0,I1700&gt;=H1700),"Цена учтена","Уточнить цену/количество"))</x:f>
        <x:v>Цена учтена</x:v>
      </x:c>
      <x:c r="P1700" s="10"/>
      <x:c r="Q1700" s="18" t="str">
        <x:v>Бюджетная оценка автора</x:v>
      </x:c>
      <x:c r="R1700" s="18" t="str"/>
    </x:row>
    <x:row r="1701" ht="44" customHeight="1">
      <x:c r="A1701" s="10" t="str">
        <x:v>C3</x:v>
      </x:c>
      <x:c r="B1701" s="10" t="str">
        <x:v>C3</x:v>
      </x:c>
      <x:c r="C1701" s="11" t="str">
        <x:v>Помещение</x:v>
      </x:c>
      <x:c r="D1701" s="11" t="str">
        <x:v>Монтаж и настройка охлаждения</x:v>
      </x:c>
      <x:c r="E1701" s="11" t="str">
        <x:v>Установка наружных блоков, вакуумирование/заправка, настройка 24/7</x:v>
      </x:c>
      <x:c r="F1701" s="14" t="n">
        <x:v>3</x:v>
      </x:c>
      <x:c r="G1701" s="3" t="str">
        <x:v>усл</x:v>
      </x:c>
      <x:c r="H1701" s="15" t="n">
        <x:v>600</x:v>
      </x:c>
      <x:c r="I1701" s="15" t="n">
        <x:v>1800</x:v>
      </x:c>
      <x:c r="J1701" s="16" t="n">
        <x:f>IF(AND(ISNUMBER(F1701),ISNUMBER(H1701)),F1701*H1701,"")</x:f>
        <x:v>1800</x:v>
      </x:c>
      <x:c r="K1701" s="16" t="n">
        <x:f>IF(AND(ISNUMBER(F1701),ISNUMBER(I1701)),F1701*I1701,"")</x:f>
        <x:v>5400</x:v>
      </x:c>
      <x:c r="L1701" s="11" t="str">
        <x:v>Купить</x:v>
      </x:c>
      <x:c r="M1701" s="11" t="str"/>
      <x:c r="N1701" s="11" t="str">
        <x:v>Бюджетная оценка на 03.10.2026. Источник подтверждает характеристики, а не цену.</x:v>
      </x:c>
      <x:c r="O1701" s="11" t="str">
        <x:f>IF(C1701="Опционально","Вне итога",IF(AND(ISNUMBER(F1701),ISNUMBER(H1701),ISNUMBER(I1701),F1701&gt;0,H1701&gt;=0,I1701&gt;=H1701),"Цена учтена","Уточнить цену/количество"))</x:f>
        <x:v>Цена учтена</x:v>
      </x:c>
      <x:c r="P1701" s="10"/>
      <x:c r="Q1701" s="18" t="str">
        <x:v>Бюджетная оценка автора</x:v>
      </x:c>
      <x:c r="R1701" s="18" t="str"/>
    </x:row>
    <x:row r="1702" ht="44" customHeight="1">
      <x:c r="A1702" s="10" t="str">
        <x:v>C3</x:v>
      </x:c>
      <x:c r="B1702" s="10" t="str">
        <x:v>C3</x:v>
      </x:c>
      <x:c r="C1702" s="11" t="str">
        <x:v>Помещение</x:v>
      </x:c>
      <x:c r="D1702" s="11" t="str">
        <x:v>Разделение холодного и горячего воздуха</x:v>
      </x:c>
      <x:c r="E1702" s="11" t="str">
        <x:v>Направление потока, панели/изоляция, проект размещения</x:v>
      </x:c>
      <x:c r="F1702" s="14" t="n">
        <x:v>2</x:v>
      </x:c>
      <x:c r="G1702" s="3" t="str">
        <x:v>к-т</x:v>
      </x:c>
      <x:c r="H1702" s="15" t="n">
        <x:v>1200</x:v>
      </x:c>
      <x:c r="I1702" s="15" t="n">
        <x:v>4500</x:v>
      </x:c>
      <x:c r="J1702" s="16" t="n">
        <x:f>IF(AND(ISNUMBER(F1702),ISNUMBER(H1702)),F1702*H1702,"")</x:f>
        <x:v>2400</x:v>
      </x:c>
      <x:c r="K1702" s="16" t="n">
        <x:f>IF(AND(ISNUMBER(F1702),ISNUMBER(I1702)),F1702*I1702,"")</x:f>
        <x:v>9000</x:v>
      </x:c>
      <x:c r="L1702" s="11" t="str">
        <x:v>Купить</x:v>
      </x:c>
      <x:c r="M1702" s="11" t="str">
        <x:v>Не закрывать выходы горячего воздуха. Обслуживание и противопожарные проходы сохранить.</x:v>
      </x:c>
      <x:c r="N1702" s="11" t="str">
        <x:v>Бюджетная оценка на 03.10.2026. Источник подтверждает характеристики, а не цену.</x:v>
      </x:c>
      <x:c r="O1702" s="11" t="str">
        <x:f>IF(C1702="Опционально","Вне итога",IF(AND(ISNUMBER(F1702),ISNUMBER(H1702),ISNUMBER(I1702),F1702&gt;0,H1702&gt;=0,I1702&gt;=H1702),"Цена учтена","Уточнить цену/количество"))</x:f>
        <x:v>Цена учтена</x:v>
      </x:c>
      <x:c r="P1702" s="10"/>
      <x:c r="Q1702" s="18" t="str">
        <x:v>Бюджетная оценка автора</x:v>
      </x:c>
      <x:c r="R1702" s="18" t="str"/>
    </x:row>
    <x:row r="1703" ht="44" customHeight="1">
      <x:c r="A1703" s="10" t="str">
        <x:v>C3</x:v>
      </x:c>
      <x:c r="B1703" s="10" t="str">
        <x:v>C3</x:v>
      </x:c>
      <x:c r="C1703" s="11" t="str">
        <x:v>Помещение</x:v>
      </x:c>
      <x:c r="D1703" s="11" t="str">
        <x:v>Вентиляция и уплотнение вводов</x:v>
      </x:c>
      <x:c r="E1703" s="11" t="str">
        <x:v>Регулируемая вентиляция, решётки/фильтры, герметизация проходок</x:v>
      </x:c>
      <x:c r="F1703" s="14" t="n">
        <x:v>1</x:v>
      </x:c>
      <x:c r="G1703" s="3" t="str">
        <x:v>к-т</x:v>
      </x:c>
      <x:c r="H1703" s="15" t="n">
        <x:v>800</x:v>
      </x:c>
      <x:c r="I1703" s="15" t="n">
        <x:v>3500</x:v>
      </x:c>
      <x:c r="J1703" s="16" t="n">
        <x:f>IF(AND(ISNUMBER(F1703),ISNUMBER(H1703)),F1703*H1703,"")</x:f>
        <x:v>800</x:v>
      </x:c>
      <x:c r="K1703" s="16" t="n">
        <x:f>IF(AND(ISNUMBER(F1703),ISNUMBER(I1703)),F1703*I1703,"")</x:f>
        <x:v>3500</x:v>
      </x:c>
      <x:c r="L1703" s="11" t="str">
        <x:v>Купить</x:v>
      </x:c>
      <x:c r="M1703" s="11" t="str">
        <x:v>Кондиционер не обеспечивает приток воздуха сам по себе. Решение согласуется с расчётом охлаждения.</x:v>
      </x:c>
      <x:c r="N1703" s="11" t="str">
        <x:v>Бюджетная оценка на 03.10.2026. Источник подтверждает характеристики, а не цену.</x:v>
      </x:c>
      <x:c r="O1703" s="11" t="str">
        <x:f>IF(C1703="Опционально","Вне итога",IF(AND(ISNUMBER(F1703),ISNUMBER(H1703),ISNUMBER(I1703),F1703&gt;0,H1703&gt;=0,I1703&gt;=H1703),"Цена учтена","Уточнить цену/количество"))</x:f>
        <x:v>Цена учтена</x:v>
      </x:c>
      <x:c r="P1703" s="10"/>
      <x:c r="Q1703" s="18" t="str">
        <x:v>Бюджетная оценка автора</x:v>
      </x:c>
      <x:c r="R1703" s="18" t="str"/>
    </x:row>
    <x:row r="1704" ht="44" customHeight="1">
      <x:c r="A1704" s="10" t="str">
        <x:v>C3</x:v>
      </x:c>
      <x:c r="B1704" s="10" t="str">
        <x:v>C3</x:v>
      </x:c>
      <x:c r="C1704" s="11" t="str">
        <x:v>Помещение</x:v>
      </x:c>
      <x:c r="D1704" s="11" t="str">
        <x:v>Пожарная сигнализация</x:v>
      </x:c>
      <x:c r="E1704" s="11" t="str">
        <x:v>Датчик дыма, подключение к существующей системе или автономный комплект</x:v>
      </x:c>
      <x:c r="F1704" s="14" t="n">
        <x:v>1</x:v>
      </x:c>
      <x:c r="G1704" s="3" t="str">
        <x:v>к-т</x:v>
      </x:c>
      <x:c r="H1704" s="15" t="n">
        <x:v>150</x:v>
      </x:c>
      <x:c r="I1704" s="15" t="n">
        <x:v>700</x:v>
      </x:c>
      <x:c r="J1704" s="16" t="n">
        <x:f>IF(AND(ISNUMBER(F1704),ISNUMBER(H1704)),F1704*H1704,"")</x:f>
        <x:v>150</x:v>
      </x:c>
      <x:c r="K1704" s="16" t="n">
        <x:f>IF(AND(ISNUMBER(F1704),ISNUMBER(I1704)),F1704*I1704,"")</x:f>
        <x:v>700</x:v>
      </x:c>
      <x:c r="L1704" s="11" t="str">
        <x:v>Купить</x:v>
      </x:c>
      <x:c r="M1704" s="11" t="str"/>
      <x:c r="N1704" s="11" t="str">
        <x:v>Бюджетная оценка на 03.10.2026. Источник подтверждает характеристики, а не цену.</x:v>
      </x:c>
      <x:c r="O1704" s="11" t="str">
        <x:f>IF(C1704="Опционально","Вне итога",IF(AND(ISNUMBER(F1704),ISNUMBER(H1704),ISNUMBER(I1704),F1704&gt;0,H1704&gt;=0,I1704&gt;=H1704),"Цена учтена","Уточнить цену/количество"))</x:f>
        <x:v>Цена учтена</x:v>
      </x:c>
      <x:c r="P1704" s="10"/>
      <x:c r="Q1704" s="18" t="str">
        <x:v>Бюджетная оценка автора</x:v>
      </x:c>
      <x:c r="R1704" s="18" t="str"/>
    </x:row>
    <x:row r="1705" ht="44" customHeight="1">
      <x:c r="A1705" s="10" t="str">
        <x:v>C3</x:v>
      </x:c>
      <x:c r="B1705" s="10" t="str">
        <x:v>C3</x:v>
      </x:c>
      <x:c r="C1705" s="11" t="str">
        <x:v>Помещение</x:v>
      </x:c>
      <x:c r="D1705" s="11" t="str">
        <x:v>Огнетушители и обозначения</x:v>
      </x:c>
      <x:c r="E1705" s="11" t="str">
        <x:v>2 подходящих для электрооборудования огнетушителя, указатели</x:v>
      </x:c>
      <x:c r="F1705" s="14" t="n">
        <x:v>1</x:v>
      </x:c>
      <x:c r="G1705" s="3" t="str">
        <x:v>к-т</x:v>
      </x:c>
      <x:c r="H1705" s="15" t="n">
        <x:v>140</x:v>
      </x:c>
      <x:c r="I1705" s="15" t="n">
        <x:v>400</x:v>
      </x:c>
      <x:c r="J1705" s="16" t="n">
        <x:f>IF(AND(ISNUMBER(F1705),ISNUMBER(H1705)),F1705*H1705,"")</x:f>
        <x:v>140</x:v>
      </x:c>
      <x:c r="K1705" s="16" t="n">
        <x:f>IF(AND(ISNUMBER(F1705),ISNUMBER(I1705)),F1705*I1705,"")</x:f>
        <x:v>400</x:v>
      </x:c>
      <x:c r="L1705" s="11" t="str">
        <x:v>Купить</x:v>
      </x:c>
      <x:c r="M1705" s="11" t="str">
        <x:v>Тип и размещение определяет местный проект помещения.</x:v>
      </x:c>
      <x:c r="N1705" s="11" t="str">
        <x:v>Бюджетная оценка на 03.10.2026. Источник подтверждает характеристики, а не цену.</x:v>
      </x:c>
      <x:c r="O1705" s="11" t="str">
        <x:f>IF(C1705="Опционально","Вне итога",IF(AND(ISNUMBER(F1705),ISNUMBER(H1705),ISNUMBER(I1705),F1705&gt;0,H1705&gt;=0,I1705&gt;=H1705),"Цена учтена","Уточнить цену/количество"))</x:f>
        <x:v>Цена учтена</x:v>
      </x:c>
      <x:c r="P1705" s="10"/>
      <x:c r="Q1705" s="18" t="str">
        <x:v>Бюджетная оценка автора</x:v>
      </x:c>
      <x:c r="R1705" s="18" t="str"/>
    </x:row>
    <x:row r="1706" ht="44" customHeight="1">
      <x:c r="A1706" s="10" t="str">
        <x:v>C3</x:v>
      </x:c>
      <x:c r="B1706" s="10" t="str">
        <x:v>C3</x:v>
      </x:c>
      <x:c r="C1706" s="11" t="str">
        <x:v>Помещение</x:v>
      </x:c>
      <x:c r="D1706" s="11" t="str">
        <x:v>Контроль температуры и влажности</x:v>
      </x:c>
      <x:c r="E1706" s="11" t="str">
        <x:v>Сетевой датчик с 2–4 внешними зондами и уведомлением</x:v>
      </x:c>
      <x:c r="F1706" s="14" t="n">
        <x:v>1</x:v>
      </x:c>
      <x:c r="G1706" s="3" t="str">
        <x:v>к-т</x:v>
      </x:c>
      <x:c r="H1706" s="15" t="n">
        <x:v>150</x:v>
      </x:c>
      <x:c r="I1706" s="15" t="n">
        <x:v>600</x:v>
      </x:c>
      <x:c r="J1706" s="16" t="n">
        <x:f>IF(AND(ISNUMBER(F1706),ISNUMBER(H1706)),F1706*H1706,"")</x:f>
        <x:v>150</x:v>
      </x:c>
      <x:c r="K1706" s="16" t="n">
        <x:f>IF(AND(ISNUMBER(F1706),ISNUMBER(I1706)),F1706*I1706,"")</x:f>
        <x:v>600</x:v>
      </x:c>
      <x:c r="L1706" s="11" t="str">
        <x:v>Купить</x:v>
      </x:c>
      <x:c r="M1706" s="11" t="str">
        <x:v>Настроить аварийное завершение работы при перегреве/сбое охлаждения.</x:v>
      </x:c>
      <x:c r="N1706" s="11" t="str">
        <x:v>Бюджетная оценка на 03.10.2026. Источник подтверждает характеристики, а не цену.</x:v>
      </x:c>
      <x:c r="O1706" s="11" t="str">
        <x:f>IF(C1706="Опционально","Вне итога",IF(AND(ISNUMBER(F1706),ISNUMBER(H1706),ISNUMBER(I1706),F1706&gt;0,H1706&gt;=0,I1706&gt;=H1706),"Цена учтена","Уточнить цену/количество"))</x:f>
        <x:v>Цена учтена</x:v>
      </x:c>
      <x:c r="P1706" s="10"/>
      <x:c r="Q1706" s="18" t="str">
        <x:v>Бюджетная оценка автора</x:v>
      </x:c>
      <x:c r="R1706" s="18" t="str"/>
    </x:row>
    <x:row r="1707" ht="44" customHeight="1">
      <x:c r="A1707" s="10" t="str">
        <x:v>C3</x:v>
      </x:c>
      <x:c r="B1707" s="10" t="str">
        <x:v>C3</x:v>
      </x:c>
      <x:c r="C1707" s="11" t="str">
        <x:v>Помещение</x:v>
      </x:c>
      <x:c r="D1707" s="11" t="str">
        <x:v>Крепёж и мелкие расходники</x:v>
      </x:c>
      <x:c r="E1707" s="11" t="str">
        <x:v>Наконечники, клеммы, маркировка, стяжки-липучки, вводы, запас кабеля</x:v>
      </x:c>
      <x:c r="F1707" s="14" t="n">
        <x:v>1</x:v>
      </x:c>
      <x:c r="G1707" s="3" t="str">
        <x:v>к-т</x:v>
      </x:c>
      <x:c r="H1707" s="15" t="n">
        <x:v>500</x:v>
      </x:c>
      <x:c r="I1707" s="15" t="n">
        <x:v>1800</x:v>
      </x:c>
      <x:c r="J1707" s="16" t="n">
        <x:f>IF(AND(ISNUMBER(F1707),ISNUMBER(H1707)),F1707*H1707,"")</x:f>
        <x:v>500</x:v>
      </x:c>
      <x:c r="K1707" s="16" t="n">
        <x:f>IF(AND(ISNUMBER(F1707),ISNUMBER(I1707)),F1707*I1707,"")</x:f>
        <x:v>1800</x:v>
      </x:c>
      <x:c r="L1707" s="11" t="str">
        <x:v>Купить</x:v>
      </x:c>
      <x:c r="M1707" s="11" t="str"/>
      <x:c r="N1707" s="11" t="str">
        <x:v>Бюджетная оценка на 03.10.2026. Источник подтверждает характеристики, а не цену.</x:v>
      </x:c>
      <x:c r="O1707" s="11" t="str">
        <x:f>IF(C1707="Опционально","Вне итога",IF(AND(ISNUMBER(F1707),ISNUMBER(H1707),ISNUMBER(I1707),F1707&gt;0,H1707&gt;=0,I1707&gt;=H1707),"Цена учтена","Уточнить цену/количество"))</x:f>
        <x:v>Цена учтена</x:v>
      </x:c>
      <x:c r="P1707" s="10"/>
      <x:c r="Q1707" s="18" t="str">
        <x:v>Бюджетная оценка автора</x:v>
      </x:c>
      <x:c r="R1707" s="18" t="str"/>
    </x:row>
    <x:row r="1708" ht="44" customHeight="1">
      <x:c r="A1708" s="10" t="str">
        <x:v>C3</x:v>
      </x:c>
      <x:c r="B1708" s="10" t="str">
        <x:v>C3</x:v>
      </x:c>
      <x:c r="C1708" s="11" t="str">
        <x:v>Помещение</x:v>
      </x:c>
      <x:c r="D1708" s="11" t="str">
        <x:v>Монтаж и измерения электрики</x:v>
      </x:c>
      <x:c r="E1708" s="11" t="str">
        <x:v>Монтаж, проверка защит, заземления и нагрузочный тест</x:v>
      </x:c>
      <x:c r="F1708" s="14" t="n">
        <x:v>1</x:v>
      </x:c>
      <x:c r="G1708" s="3" t="str">
        <x:v>усл</x:v>
      </x:c>
      <x:c r="H1708" s="15" t="n">
        <x:v>2500</x:v>
      </x:c>
      <x:c r="I1708" s="15" t="n">
        <x:v>8000</x:v>
      </x:c>
      <x:c r="J1708" s="16" t="n">
        <x:f>IF(AND(ISNUMBER(F1708),ISNUMBER(H1708)),F1708*H1708,"")</x:f>
        <x:v>2500</x:v>
      </x:c>
      <x:c r="K1708" s="16" t="n">
        <x:f>IF(AND(ISNUMBER(F1708),ISNUMBER(I1708)),F1708*I1708,"")</x:f>
        <x:v>8000</x:v>
      </x:c>
      <x:c r="L1708" s="11" t="str">
        <x:v>Купить</x:v>
      </x:c>
      <x:c r="M1708" s="11" t="str"/>
      <x:c r="N1708" s="11" t="str">
        <x:v>Бюджетная оценка на 03.10.2026. Источник подтверждает характеристики, а не цену.</x:v>
      </x:c>
      <x:c r="O1708" s="11" t="str">
        <x:f>IF(C1708="Опционально","Вне итога",IF(AND(ISNUMBER(F1708),ISNUMBER(H1708),ISNUMBER(I1708),F1708&gt;0,H1708&gt;=0,I1708&gt;=H1708),"Цена учтена","Уточнить цену/количество"))</x:f>
        <x:v>Цена учтена</x:v>
      </x:c>
      <x:c r="P1708" s="10"/>
      <x:c r="Q1708" s="18" t="str">
        <x:v>Бюджетная оценка автора</x:v>
      </x:c>
      <x:c r="R1708" s="18" t="str"/>
    </x:row>
    <x:row r="1709" ht="44" customHeight="1">
      <x:c r="A1709" s="10" t="str">
        <x:v>C3</x:v>
      </x:c>
      <x:c r="B1709" s="10" t="str">
        <x:v>C3</x:v>
      </x:c>
      <x:c r="C1709" s="11" t="str">
        <x:v>Помещение</x:v>
      </x:c>
      <x:c r="D1709" s="11" t="str">
        <x:v>Доставка, разгрузка и занос</x:v>
      </x:c>
      <x:c r="E1709" s="11" t="str">
        <x:v>Транспорт, такелаж, страховка перевозки</x:v>
      </x:c>
      <x:c r="F1709" s="14" t="n">
        <x:v>1</x:v>
      </x:c>
      <x:c r="G1709" s="3" t="str">
        <x:v>усл</x:v>
      </x:c>
      <x:c r="H1709" s="15" t="n">
        <x:v>2000</x:v>
      </x:c>
      <x:c r="I1709" s="15" t="n">
        <x:v>10000</x:v>
      </x:c>
      <x:c r="J1709" s="16" t="n">
        <x:f>IF(AND(ISNUMBER(F1709),ISNUMBER(H1709)),F1709*H1709,"")</x:f>
        <x:v>2000</x:v>
      </x:c>
      <x:c r="K1709" s="16" t="n">
        <x:f>IF(AND(ISNUMBER(F1709),ISNUMBER(I1709)),F1709*I1709,"")</x:f>
        <x:v>10000</x:v>
      </x:c>
      <x:c r="L1709" s="11" t="str">
        <x:v>Купить</x:v>
      </x:c>
      <x:c r="M1709" s="11" t="str">
        <x:v>Без импортной пошлины/НДС. Для тяжёлых серверов проверить маршрут заноса заранее.</x:v>
      </x:c>
      <x:c r="N1709" s="11" t="str">
        <x:v>Бюджетная оценка на 03.10.2026. Источник подтверждает характеристики, а не цену.</x:v>
      </x:c>
      <x:c r="O1709" s="11" t="str">
        <x:f>IF(C1709="Опционально","Вне итога",IF(AND(ISNUMBER(F1709),ISNUMBER(H1709),ISNUMBER(I1709),F1709&gt;0,H1709&gt;=0,I1709&gt;=H1709),"Цена учтена","Уточнить цену/количество"))</x:f>
        <x:v>Цена учтена</x:v>
      </x:c>
      <x:c r="P1709" s="10"/>
      <x:c r="Q1709" s="18" t="str">
        <x:v>Бюджетная оценка автора</x:v>
      </x:c>
      <x:c r="R1709" s="18" t="str"/>
    </x:row>
    <x:row r="1710" ht="44" customHeight="1">
      <x:c r="A1710" s="10" t="str">
        <x:v>C3</x:v>
      </x:c>
      <x:c r="B1710" s="10" t="str">
        <x:v>C3</x:v>
      </x:c>
      <x:c r="C1710" s="11" t="str">
        <x:v>Опционально</x:v>
      </x:c>
      <x:c r="D1710" s="11" t="str">
        <x:v>Резервная система охлаждения</x:v>
      </x:c>
      <x:c r="E1710" s="11" t="str">
        <x:v>N+1 с автоматическим переключением, расчёт отдельно</x:v>
      </x:c>
      <x:c r="F1710" s="14" t="n">
        <x:v>1</x:v>
      </x:c>
      <x:c r="G1710" s="3" t="str">
        <x:v>к-т</x:v>
      </x:c>
      <x:c r="H1710" s="15"/>
      <x:c r="I1710" s="15"/>
      <x:c r="J1710" s="16" t="str">
        <x:f>IF(AND(ISNUMBER(F1710),ISNUMBER(H1710)),F1710*H1710,"")</x:f>
      </x:c>
      <x:c r="K1710" s="16" t="str">
        <x:f>IF(AND(ISNUMBER(F1710),ISNUMBER(I1710)),F1710*I1710,"")</x:f>
      </x:c>
      <x:c r="L1710" s="11" t="str">
        <x:v>По проекту</x:v>
      </x:c>
      <x:c r="M1710" s="11" t="str">
        <x:v>Нужна для непрерывной работы при отказе охлаждения. В базовом бюджете система останавливается безопасно.</x:v>
      </x:c>
      <x:c r="N1710" s="11" t="str">
        <x:v>Без цены. Требуется отдельное предложение.</x:v>
      </x:c>
      <x:c r="O1710" s="11" t="str">
        <x:f>IF(C1710="Опционально","Вне итога",IF(AND(ISNUMBER(F1710),ISNUMBER(H1710),ISNUMBER(I1710),F1710&gt;0,H1710&gt;=0,I1710&gt;=H1710),"Цена учтена","Уточнить цену/количество"))</x:f>
        <x:v>Вне итога</x:v>
      </x:c>
      <x:c r="P1710" s="10"/>
      <x:c r="Q1710" s="18" t="str">
        <x:v>Бюджетная оценка автора</x:v>
      </x:c>
      <x:c r="R1710" s="18" t="str"/>
    </x:row>
    <x:row r="1711" ht="44" customHeight="1">
      <x:c r="A1711" s="10" t="str">
        <x:v>C3</x:v>
      </x:c>
      <x:c r="B1711" s="10" t="str">
        <x:v>C3</x:v>
      </x:c>
      <x:c r="C1711" s="11" t="str">
        <x:v>Опционально</x:v>
      </x:c>
      <x:c r="D1711" s="11" t="str">
        <x:v>Генератор и переключение ввода</x:v>
      </x:c>
      <x:c r="E1711" s="11" t="str">
        <x:v>Для длительных отключений, размер по проекту</x:v>
      </x:c>
      <x:c r="F1711" s="14" t="n">
        <x:v>1</x:v>
      </x:c>
      <x:c r="G1711" s="3" t="str">
        <x:v>к-т</x:v>
      </x:c>
      <x:c r="H1711" s="15"/>
      <x:c r="I1711" s="15"/>
      <x:c r="J1711" s="16" t="str">
        <x:f>IF(AND(ISNUMBER(F1711),ISNUMBER(H1711)),F1711*H1711,"")</x:f>
      </x:c>
      <x:c r="K1711" s="16" t="str">
        <x:f>IF(AND(ISNUMBER(F1711),ISNUMBER(I1711)),F1711*I1711,"")</x:f>
      </x:c>
      <x:c r="L1711" s="11" t="str">
        <x:v>По проекту</x:v>
      </x:c>
      <x:c r="M1711" s="11" t="str">
        <x:v>Не включён в базовую сумму. ИБП рассчитан на короткую автономность и завершение работы.</x:v>
      </x:c>
      <x:c r="N1711" s="11" t="str">
        <x:v>Без цены. Требуется отдельное предложение.</x:v>
      </x:c>
      <x:c r="O1711" s="11" t="str">
        <x:f>IF(C1711="Опционально","Вне итога",IF(AND(ISNUMBER(F1711),ISNUMBER(H1711),ISNUMBER(I1711),F1711&gt;0,H1711&gt;=0,I1711&gt;=H1711),"Цена учтена","Уточнить цену/количество"))</x:f>
        <x:v>Вне итога</x:v>
      </x:c>
      <x:c r="P1711" s="10"/>
      <x:c r="Q1711" s="18" t="str">
        <x:v>Бюджетная оценка автора</x:v>
      </x:c>
      <x:c r="R1711" s="18" t="str"/>
    </x:row>
    <x:row r="1712" ht="61" customHeight="1">
      <x:c r="A1712" s="10" t="str">
        <x:v>C3</x:v>
      </x:c>
      <x:c r="B1712" s="10" t="str">
        <x:v>C3</x:v>
      </x:c>
      <x:c r="C1712" s="11" t="str">
        <x:v>Запуск</x:v>
      </x:c>
      <x:c r="D1712" s="11" t="str">
        <x:v>Системное ПО</x:v>
      </x:c>
      <x:c r="E1712" s="11" t="str">
        <x:v>Linux OEM, CANN, HCCL, vLLM Ascend, совместимые версии из инструкции</x:v>
      </x:c>
      <x:c r="F1712" s="14" t="n">
        <x:v>1</x:v>
      </x:c>
      <x:c r="G1712" s="3" t="str">
        <x:v>к-т</x:v>
      </x:c>
      <x:c r="H1712" s="15" t="n">
        <x:v>0</x:v>
      </x:c>
      <x:c r="I1712" s="15" t="n">
        <x:v>0</x:v>
      </x:c>
      <x:c r="J1712" s="16" t="n">
        <x:f>IF(AND(ISNUMBER(F1712),ISNUMBER(H1712)),F1712*H1712,"")</x:f>
        <x:v>0</x:v>
      </x:c>
      <x:c r="K1712" s="16" t="n">
        <x:f>IF(AND(ISNUMBER(F1712),ISNUMBER(I1712)),F1712*I1712,"")</x:f>
        <x:v>0</x:v>
      </x:c>
      <x:c r="L1712" s="11" t="str">
        <x:v>Без оплаты лицензии</x:v>
      </x:c>
      <x:c r="M1712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1712" s="11" t="str">
        <x:v>Бюджетная оценка на 03.10.2026. Источник подтверждает характеристики, а не цену.</x:v>
      </x:c>
      <x:c r="O1712" s="11" t="str">
        <x:f>IF(C1712="Опционально","Вне итога",IF(AND(ISNUMBER(F1712),ISNUMBER(H1712),ISNUMBER(I1712),F1712&gt;0,H1712&gt;=0,I1712&gt;=H1712),"Цена учтена","Уточнить цену/количество"))</x:f>
        <x:v>Цена учтена</x:v>
      </x:c>
      <x:c r="P1712" s="10"/>
      <x:c r="Q1712" s="18" t="str">
        <x:v>Moonshot: Kimi K3, модель</x:v>
      </x:c>
      <x:c r="R1712" s="18" t="str">
        <x:v>https://huggingface.co/moonshotai/Kimi-K3</x:v>
      </x:c>
    </x:row>
    <x:row r="1713" ht="44" customHeight="1">
      <x:c r="A1713" s="10" t="str">
        <x:v>C3</x:v>
      </x:c>
      <x:c r="B1713" s="10" t="str">
        <x:v>C3</x:v>
      </x:c>
      <x:c r="C1713" s="11" t="str">
        <x:v>Запуск</x:v>
      </x:c>
      <x:c r="D1713" s="11" t="str">
        <x:v>Установка и настройка оборудования</x:v>
      </x:c>
      <x:c r="E1713" s="11" t="str">
        <x:v>Обновление firmware, ОС, драйверов, сеть, диски и мониторинг</x:v>
      </x:c>
      <x:c r="F1713" s="14" t="n">
        <x:v>1</x:v>
      </x:c>
      <x:c r="G1713" s="3" t="str">
        <x:v>усл</x:v>
      </x:c>
      <x:c r="H1713" s="15" t="n">
        <x:v>3000</x:v>
      </x:c>
      <x:c r="I1713" s="15" t="n">
        <x:v>12000</x:v>
      </x:c>
      <x:c r="J1713" s="16" t="n">
        <x:f>IF(AND(ISNUMBER(F1713),ISNUMBER(H1713)),F1713*H1713,"")</x:f>
        <x:v>3000</x:v>
      </x:c>
      <x:c r="K1713" s="16" t="n">
        <x:f>IF(AND(ISNUMBER(F1713),ISNUMBER(I1713)),F1713*I1713,"")</x:f>
        <x:v>12000</x:v>
      </x:c>
      <x:c r="L1713" s="11" t="str">
        <x:v>Купить</x:v>
      </x:c>
      <x:c r="M1713" s="11" t="str">
        <x:v>Фиксированная работа при покупке, без помесячного обслуживания.</x:v>
      </x:c>
      <x:c r="N1713" s="11" t="str">
        <x:v>Бюджетная оценка на 03.10.2026. Источник подтверждает характеристики, а не цену.</x:v>
      </x:c>
      <x:c r="O1713" s="11" t="str">
        <x:f>IF(C1713="Опционально","Вне итога",IF(AND(ISNUMBER(F1713),ISNUMBER(H1713),ISNUMBER(I1713),F1713&gt;0,H1713&gt;=0,I1713&gt;=H1713),"Цена учтена","Уточнить цену/количество"))</x:f>
        <x:v>Цена учтена</x:v>
      </x:c>
      <x:c r="P1713" s="10"/>
      <x:c r="Q1713" s="18" t="str">
        <x:v>Бюджетная оценка автора</x:v>
      </x:c>
      <x:c r="R1713" s="18" t="str"/>
    </x:row>
    <x:row r="1714" ht="44" customHeight="1">
      <x:c r="A1714" s="10" t="str">
        <x:v>C3</x:v>
      </x:c>
      <x:c r="B1714" s="10" t="str">
        <x:v>C3</x:v>
      </x:c>
      <x:c r="C1714" s="11" t="str">
        <x:v>Запуск</x:v>
      </x:c>
      <x:c r="D1714" s="11" t="str">
        <x:v>Загрузка и проверка модели</x:v>
      </x:c>
      <x:c r="E1714" s="11" t="str">
        <x:v>Загрузка на локальные SSD, проверка файлов, подбор контекста, нагрузочный тест</x:v>
      </x:c>
      <x:c r="F1714" s="14" t="n">
        <x:v>1</x:v>
      </x:c>
      <x:c r="G1714" s="3" t="str">
        <x:v>усл</x:v>
      </x:c>
      <x:c r="H1714" s="15" t="n">
        <x:v>3000</x:v>
      </x:c>
      <x:c r="I1714" s="15" t="n">
        <x:v>12000</x:v>
      </x:c>
      <x:c r="J1714" s="16" t="n">
        <x:f>IF(AND(ISNUMBER(F1714),ISNUMBER(H1714)),F1714*H1714,"")</x:f>
        <x:v>3000</x:v>
      </x:c>
      <x:c r="K1714" s="16" t="n">
        <x:f>IF(AND(ISNUMBER(F1714),ISNUMBER(I1714)),F1714*I1714,"")</x:f>
        <x:v>12000</x:v>
      </x:c>
      <x:c r="L1714" s="11" t="str">
        <x:v>Купить</x:v>
      </x:c>
      <x:c r="M1714" s="11" t="str">
        <x:v>Проверить память, время первого ответа, токены/с, качество и восстановление после перезагрузки.</x:v>
      </x:c>
      <x:c r="N1714" s="11" t="str">
        <x:v>Бюджетная оценка на 03.10.2026. Источник подтверждает характеристики, а не цену.</x:v>
      </x:c>
      <x:c r="O1714" s="11" t="str">
        <x:f>IF(C1714="Опционально","Вне итога",IF(AND(ISNUMBER(F1714),ISNUMBER(H1714),ISNUMBER(I1714),F1714&gt;0,H1714&gt;=0,I1714&gt;=H1714),"Цена учтена","Уточнить цену/количество"))</x:f>
        <x:v>Цена учтена</x:v>
      </x:c>
      <x:c r="P1714" s="10"/>
      <x:c r="Q1714" s="18" t="str">
        <x:v>Бюджетная оценка автора</x:v>
      </x:c>
      <x:c r="R1714" s="18" t="str"/>
    </x:row>
    <x:row r="1715" ht="44" customHeight="1">
      <x:c r="A1715" s="10" t="str">
        <x:v>C3</x:v>
      </x:c>
      <x:c r="B1715" s="10" t="str">
        <x:v>C3</x:v>
      </x:c>
      <x:c r="C1715" s="11" t="str">
        <x:v>Запуск</x:v>
      </x:c>
      <x:c r="D1715" s="11" t="str">
        <x:v>Резервное копирование и документация</x:v>
      </x:c>
      <x:c r="E1715" s="11" t="str">
        <x:v>Настроить копии, аварийное завершение и восстановление. Передать инструкцию</x:v>
      </x:c>
      <x:c r="F1715" s="14" t="n">
        <x:v>1</x:v>
      </x:c>
      <x:c r="G1715" s="3" t="str">
        <x:v>усл</x:v>
      </x:c>
      <x:c r="H1715" s="15" t="n">
        <x:v>1500</x:v>
      </x:c>
      <x:c r="I1715" s="15" t="n">
        <x:v>6000</x:v>
      </x:c>
      <x:c r="J1715" s="16" t="n">
        <x:f>IF(AND(ISNUMBER(F1715),ISNUMBER(H1715)),F1715*H1715,"")</x:f>
        <x:v>1500</x:v>
      </x:c>
      <x:c r="K1715" s="16" t="n">
        <x:f>IF(AND(ISNUMBER(F1715),ISNUMBER(I1715)),F1715*I1715,"")</x:f>
        <x:v>6000</x:v>
      </x:c>
      <x:c r="L1715" s="11" t="str">
        <x:v>Купить</x:v>
      </x:c>
      <x:c r="M1715" s="11" t="str"/>
      <x:c r="N1715" s="11" t="str">
        <x:v>Бюджетная оценка на 03.10.2026. Источник подтверждает характеристики, а не цену.</x:v>
      </x:c>
      <x:c r="O1715" s="11" t="str">
        <x:f>IF(C1715="Опционально","Вне итога",IF(AND(ISNUMBER(F1715),ISNUMBER(H1715),ISNUMBER(I1715),F1715&gt;0,H1715&gt;=0,I1715&gt;=H1715),"Цена учтена","Уточнить цену/количество"))</x:f>
        <x:v>Цена учтена</x:v>
      </x:c>
      <x:c r="P1715" s="10"/>
      <x:c r="Q1715" s="18" t="str">
        <x:v>Бюджетная оценка автора</x:v>
      </x:c>
      <x:c r="R1715" s="18" t="str"/>
    </x:row>
    <x:row r="1716" ht="44" customHeight="1">
      <x:c r="A1716" s="10" t="str">
        <x:v>C4</x:v>
      </x:c>
      <x:c r="B1716" s="10" t="str">
        <x:v>C4</x:v>
      </x:c>
      <x:c r="C1716" s="11" t="str">
        <x:v>Оборудование</x:v>
      </x:c>
      <x:c r="D1716" s="11" t="str">
        <x:v>Готовый восьмикарточный сервер</x:v>
      </x:c>
      <x:c r="E1716" s="11" t="str">
        <x:v>OEM Gaudi 3: 8 OAM, 2 CPU, 1TB RAM, 2 boot SSD + 4×7.68TB data</x:v>
      </x:c>
      <x:c r="F1716" s="14" t="n">
        <x:v>2</x:v>
      </x:c>
      <x:c r="G1716" s="3" t="str">
        <x:v>к-т</x:v>
      </x:c>
      <x:c r="H1716" s="15" t="n">
        <x:v>180000</x:v>
      </x:c>
      <x:c r="I1716" s="15" t="n">
        <x:v>320000</x:v>
      </x:c>
      <x:c r="J1716" s="16" t="n">
        <x:f>IF(AND(ISNUMBER(F1716),ISNUMBER(H1716)),F1716*H1716,"")</x:f>
        <x:v>360000</x:v>
      </x:c>
      <x:c r="K1716" s="16" t="n">
        <x:f>IF(AND(ISNUMBER(F1716),ISNUMBER(I1716)),F1716*I1716,"")</x:f>
        <x:v>640000</x:v>
      </x:c>
      <x:c r="L1716" s="11" t="str">
        <x:v>Резерв</x:v>
      </x:c>
      <x:c r="M1716" s="11" t="str"/>
      <x:c r="N1716" s="11" t="str">
        <x:v>Оценка полного узла. Intel в 2024 объявлял $125 000 за 8 ускорителей + UBB, это не цена полного сервера.</x:v>
      </x:c>
      <x:c r="O1716" s="11" t="str">
        <x:f>IF(C1716="Опционально","Вне итога",IF(AND(ISNUMBER(F1716),ISNUMBER(H1716),ISNUMBER(I1716),F1716&gt;0,H1716&gt;=0,I1716&gt;=H1716),"Цена учтена","Уточнить цену/количество"))</x:f>
        <x:v>Цена учтена</x:v>
      </x:c>
      <x:c r="P1716" s="10"/>
      <x:c r="Q1716" s="18" t="str">
        <x:v>Intel: цена комплекта восьми Gaudi 3, 2024</x:v>
      </x:c>
      <x:c r="R1716" s="18" t="str">
        <x:v>https://newsroom.intel.com/artificial-intelligence/intel-gaudi-enables-lower-cost-choice-for-genai-2</x:v>
      </x:c>
    </x:row>
    <x:row r="1717" ht="44" customHeight="1">
      <x:c r="A1717" s="10" t="str">
        <x:v>C4</x:v>
      </x:c>
      <x:c r="B1717" s="10" t="str">
        <x:v>C4</x:v>
      </x:c>
      <x:c r="C1717" s="11" t="str">
        <x:v>Оборудование</x:v>
      </x:c>
      <x:c r="D1717" s="11" t="str">
        <x:v>Gaudi 3 и универсальная базовая плата</x:v>
      </x:c>
      <x:c r="E1717" s="11" t="str">
        <x:v>8 Gaudi 3 по 128GB HBM на узел, UBB</x:v>
      </x:c>
      <x:c r="F1717" s="14" t="n">
        <x:v>16</x:v>
      </x:c>
      <x:c r="G1717" s="3" t="str">
        <x:v>шт</x:v>
      </x:c>
      <x:c r="H1717" s="21" t="n">
        <x:v>0</x:v>
      </x:c>
      <x:c r="I1717" s="21" t="n">
        <x:v>0</x:v>
      </x:c>
      <x:c r="J1717" s="16" t="n">
        <x:f>IF(AND(ISNUMBER(F1717),ISNUMBER(H1717)),F1717*H1717,"")</x:f>
        <x:v>0</x:v>
      </x:c>
      <x:c r="K1717" s="16" t="n">
        <x:f>IF(AND(ISNUMBER(F1717),ISNUMBER(I1717)),F1717*I1717,"")</x:f>
        <x:v>0</x:v>
      </x:c>
      <x:c r="L1717" s="11" t="str">
        <x:v>В комплекте</x:v>
      </x:c>
      <x:c r="M1717" s="11" t="str"/>
      <x:c r="N1717" s="11" t="str">
        <x:v>Включено в цену основного комплекта. Доплата $0.</x:v>
      </x:c>
      <x:c r="O1717" s="11" t="str">
        <x:f>IF(C1717="Опционально","Вне итога",IF(AND(ISNUMBER(F1717),ISNUMBER(H1717),ISNUMBER(I1717),F1717&gt;0,H1717&gt;=0,I1717&gt;=H1717),"Цена учтена","Уточнить цену/количество"))</x:f>
        <x:v>Цена учтена</x:v>
      </x:c>
      <x:c r="P1717" s="10"/>
      <x:c r="Q1717" s="18" t="str">
        <x:v>Intel: Gaudi 3, память и платформы</x:v>
      </x:c>
      <x:c r="R1717" s="18" t="str">
        <x:v>https://www.intel.com/content/www/us/en/products/details/processors/ai-accelerators/gaudi.html</x:v>
      </x:c>
    </x:row>
    <x:row r="1718" ht="44" customHeight="1">
      <x:c r="A1718" s="10" t="str">
        <x:v>C4</x:v>
      </x:c>
      <x:c r="B1718" s="10" t="str">
        <x:v>C4</x:v>
      </x:c>
      <x:c r="C1718" s="11" t="str">
        <x:v>Оборудование</x:v>
      </x:c>
      <x:c r="D1718" s="11" t="str">
        <x:v>CPU и RAM</x:v>
      </x:c>
      <x:c r="E1718" s="11" t="str">
        <x:v>2 совместимых Xeon и 1TB ECC RAM на узел</x:v>
      </x:c>
      <x:c r="F1718" s="14" t="n">
        <x:v>2</x:v>
      </x:c>
      <x:c r="G1718" s="3" t="str">
        <x:v>к-т</x:v>
      </x:c>
      <x:c r="H1718" s="21" t="n">
        <x:v>0</x:v>
      </x:c>
      <x:c r="I1718" s="21" t="n">
        <x:v>0</x:v>
      </x:c>
      <x:c r="J1718" s="16" t="n">
        <x:f>IF(AND(ISNUMBER(F1718),ISNUMBER(H1718)),F1718*H1718,"")</x:f>
        <x:v>0</x:v>
      </x:c>
      <x:c r="K1718" s="16" t="n">
        <x:f>IF(AND(ISNUMBER(F1718),ISNUMBER(I1718)),F1718*I1718,"")</x:f>
        <x:v>0</x:v>
      </x:c>
      <x:c r="L1718" s="11" t="str">
        <x:v>В комплекте</x:v>
      </x:c>
      <x:c r="M1718" s="11" t="str"/>
      <x:c r="N1718" s="11" t="str">
        <x:v>Включено в цену основного комплекта. Доплата $0.</x:v>
      </x:c>
      <x:c r="O1718" s="11" t="str">
        <x:f>IF(C1718="Опционально","Вне итога",IF(AND(ISNUMBER(F1718),ISNUMBER(H1718),ISNUMBER(I1718),F1718&gt;0,H1718&gt;=0,I1718&gt;=H1718),"Цена учтена","Уточнить цену/количество"))</x:f>
        <x:v>Цена учтена</x:v>
      </x:c>
      <x:c r="P1718" s="10"/>
      <x:c r="Q1718" s="18" t="str">
        <x:v>Intel: Gaudi 3, память и платформы</x:v>
      </x:c>
      <x:c r="R1718" s="18" t="str">
        <x:v>https://www.intel.com/content/www/us/en/products/details/processors/ai-accelerators/gaudi.html</x:v>
      </x:c>
    </x:row>
    <x:row r="1719" ht="44" customHeight="1">
      <x:c r="A1719" s="10" t="str">
        <x:v>C4</x:v>
      </x:c>
      <x:c r="B1719" s="10" t="str">
        <x:v>C4</x:v>
      </x:c>
      <x:c r="C1719" s="11" t="str">
        <x:v>Оборудование</x:v>
      </x:c>
      <x:c r="D1719" s="11" t="str">
        <x:v>SSD</x:v>
      </x:c>
      <x:c r="E1719" s="11" t="str">
        <x:v>2×1.92TB boot и 4×7.68TB data на узел</x:v>
      </x:c>
      <x:c r="F1719" s="14" t="n">
        <x:v>2</x:v>
      </x:c>
      <x:c r="G1719" s="3" t="str">
        <x:v>к-т</x:v>
      </x:c>
      <x:c r="H1719" s="21" t="n">
        <x:v>0</x:v>
      </x:c>
      <x:c r="I1719" s="21" t="n">
        <x:v>0</x:v>
      </x:c>
      <x:c r="J1719" s="16" t="n">
        <x:f>IF(AND(ISNUMBER(F1719),ISNUMBER(H1719)),F1719*H1719,"")</x:f>
        <x:v>0</x:v>
      </x:c>
      <x:c r="K1719" s="16" t="n">
        <x:f>IF(AND(ISNUMBER(F1719),ISNUMBER(I1719)),F1719*I1719,"")</x:f>
        <x:v>0</x:v>
      </x:c>
      <x:c r="L1719" s="11" t="str">
        <x:v>В комплекте</x:v>
      </x:c>
      <x:c r="M1719" s="11" t="str"/>
      <x:c r="N1719" s="11" t="str">
        <x:v>Включено в цену основного комплекта. Доплата $0.</x:v>
      </x:c>
      <x:c r="O1719" s="11" t="str">
        <x:f>IF(C1719="Опционально","Вне итога",IF(AND(ISNUMBER(F1719),ISNUMBER(H1719),ISNUMBER(I1719),F1719&gt;0,H1719&gt;=0,I1719&gt;=H1719),"Цена учтена","Уточнить цену/количество"))</x:f>
        <x:v>Цена учтена</x:v>
      </x:c>
      <x:c r="P1719" s="10"/>
      <x:c r="Q1719" s="18" t="str">
        <x:v>Intel: Gaudi 3, память и платформы</x:v>
      </x:c>
      <x:c r="R1719" s="18" t="str">
        <x:v>https://www.intel.com/content/www/us/en/products/details/processors/ai-accelerators/gaudi.html</x:v>
      </x:c>
    </x:row>
    <x:row r="1720" ht="44" customHeight="1">
      <x:c r="A1720" s="10" t="str">
        <x:v>C4</x:v>
      </x:c>
      <x:c r="B1720" s="10" t="str">
        <x:v>C4</x:v>
      </x:c>
      <x:c r="C1720" s="11" t="str">
        <x:v>Оборудование</x:v>
      </x:c>
      <x:c r="D1720" s="11" t="str">
        <x:v>Корпус, охлаждение и питание</x:v>
      </x:c>
      <x:c r="E1720" s="11" t="str">
        <x:v>PSU, шнуры, рельсы, системные платы и вентиляторы по OEM</x:v>
      </x:c>
      <x:c r="F1720" s="14" t="n">
        <x:v>2</x:v>
      </x:c>
      <x:c r="G1720" s="3" t="str">
        <x:v>к-т</x:v>
      </x:c>
      <x:c r="H1720" s="21" t="n">
        <x:v>0</x:v>
      </x:c>
      <x:c r="I1720" s="21" t="n">
        <x:v>0</x:v>
      </x:c>
      <x:c r="J1720" s="16" t="n">
        <x:f>IF(AND(ISNUMBER(F1720),ISNUMBER(H1720)),F1720*H1720,"")</x:f>
        <x:v>0</x:v>
      </x:c>
      <x:c r="K1720" s="16" t="n">
        <x:f>IF(AND(ISNUMBER(F1720),ISNUMBER(I1720)),F1720*I1720,"")</x:f>
        <x:v>0</x:v>
      </x:c>
      <x:c r="L1720" s="11" t="str">
        <x:v>В комплекте</x:v>
      </x:c>
      <x:c r="M1720" s="11" t="str"/>
      <x:c r="N1720" s="11" t="str">
        <x:v>Включено в цену основного комплекта. Доплата $0.</x:v>
      </x:c>
      <x:c r="O1720" s="11" t="str">
        <x:f>IF(C1720="Опционально","Вне итога",IF(AND(ISNUMBER(F1720),ISNUMBER(H1720),ISNUMBER(I1720),F1720&gt;0,H1720&gt;=0,I1720&gt;=H1720),"Цена учтена","Уточнить цену/количество"))</x:f>
        <x:v>Цена учтена</x:v>
      </x:c>
      <x:c r="P1720" s="10"/>
      <x:c r="Q1720" s="18" t="str">
        <x:v>Intel: Gaudi 3, память и платформы</x:v>
      </x:c>
      <x:c r="R1720" s="18" t="str">
        <x:v>https://www.intel.com/content/www/us/en/products/details/processors/ai-accelerators/gaudi.html</x:v>
      </x:c>
    </x:row>
    <x:row r="1721" ht="44" customHeight="1">
      <x:c r="A1721" s="10" t="str">
        <x:v>C4</x:v>
      </x:c>
      <x:c r="B1721" s="10" t="str">
        <x:v>C4</x:v>
      </x:c>
      <x:c r="C1721" s="11" t="str">
        <x:v>Оборудование</x:v>
      </x:c>
      <x:c r="D1721" s="11" t="str">
        <x:v>Сетевая часть Gaudi</x:v>
      </x:c>
      <x:c r="E1721" s="11" t="str">
        <x:v>Встроенные Ethernet/RDMA порты и кабели внутри узла</x:v>
      </x:c>
      <x:c r="F1721" s="14" t="n">
        <x:v>2</x:v>
      </x:c>
      <x:c r="G1721" s="3" t="str">
        <x:v>к-т</x:v>
      </x:c>
      <x:c r="H1721" s="21" t="n">
        <x:v>0</x:v>
      </x:c>
      <x:c r="I1721" s="21" t="n">
        <x:v>0</x:v>
      </x:c>
      <x:c r="J1721" s="16" t="n">
        <x:f>IF(AND(ISNUMBER(F1721),ISNUMBER(H1721)),F1721*H1721,"")</x:f>
        <x:v>0</x:v>
      </x:c>
      <x:c r="K1721" s="16" t="n">
        <x:f>IF(AND(ISNUMBER(F1721),ISNUMBER(I1721)),F1721*I1721,"")</x:f>
        <x:v>0</x:v>
      </x:c>
      <x:c r="L1721" s="11" t="str">
        <x:v>В комплекте</x:v>
      </x:c>
      <x:c r="M1721" s="11" t="str"/>
      <x:c r="N1721" s="11" t="str">
        <x:v>Включено в цену основного комплекта. Доплата $0.</x:v>
      </x:c>
      <x:c r="O1721" s="11" t="str">
        <x:f>IF(C1721="Опционально","Вне итога",IF(AND(ISNUMBER(F1721),ISNUMBER(H1721),ISNUMBER(I1721),F1721&gt;0,H1721&gt;=0,I1721&gt;=H1721),"Цена учтена","Уточнить цену/количество"))</x:f>
        <x:v>Цена учтена</x:v>
      </x:c>
      <x:c r="P1721" s="10"/>
      <x:c r="Q1721" s="18" t="str">
        <x:v>Intel: Gaudi 3, память и платформы</x:v>
      </x:c>
      <x:c r="R1721" s="18" t="str">
        <x:v>https://www.intel.com/content/www/us/en/products/details/processors/ai-accelerators/gaudi.html</x:v>
      </x:c>
    </x:row>
    <x:row r="1722" ht="44" customHeight="1">
      <x:c r="A1722" s="10" t="str">
        <x:v>C4</x:v>
      </x:c>
      <x:c r="B1722" s="10" t="str">
        <x:v>C4</x:v>
      </x:c>
      <x:c r="C1722" s="11" t="str">
        <x:v>Оборудование</x:v>
      </x:c>
      <x:c r="D1722" s="11" t="str">
        <x:v>Fabric двух узлов Gaudi</x:v>
      </x:c>
      <x:c r="E1722" s="11" t="str">
        <x:v>Квалифицированные Ethernet-коммутаторы и кабели/оптика по Gaudi OEM</x:v>
      </x:c>
      <x:c r="F1722" s="14" t="n">
        <x:v>1</x:v>
      </x:c>
      <x:c r="G1722" s="3" t="str">
        <x:v>к-т</x:v>
      </x:c>
      <x:c r="H1722" s="15" t="n">
        <x:v>25000</x:v>
      </x:c>
      <x:c r="I1722" s="15" t="n">
        <x:v>70000</x:v>
      </x:c>
      <x:c r="J1722" s="16" t="n">
        <x:f>IF(AND(ISNUMBER(F1722),ISNUMBER(H1722)),F1722*H1722,"")</x:f>
        <x:v>25000</x:v>
      </x:c>
      <x:c r="K1722" s="16" t="n">
        <x:f>IF(AND(ISNUMBER(F1722),ISNUMBER(I1722)),F1722*I1722,"")</x:f>
        <x:v>70000</x:v>
      </x:c>
      <x:c r="L1722" s="11" t="str">
        <x:v>Резерв</x:v>
      </x:c>
      <x:c r="M1722" s="11" t="str">
        <x:v>Подбирать по разъёмам и топологии Gaudi. Это не сеть NVIDIA InfiniBand.</x:v>
      </x:c>
      <x:c r="N1722" s="11" t="str">
        <x:v>Бюджетная оценка на 03.10.2026. Источник подтверждает характеристики, а не цену.</x:v>
      </x:c>
      <x:c r="O1722" s="11" t="str">
        <x:f>IF(C1722="Опционально","Вне итога",IF(AND(ISNUMBER(F1722),ISNUMBER(H1722),ISNUMBER(I1722),F1722&gt;0,H1722&gt;=0,I1722&gt;=H1722),"Цена учтена","Уточнить цену/количество"))</x:f>
        <x:v>Цена учтена</x:v>
      </x:c>
      <x:c r="P1722" s="10"/>
      <x:c r="Q1722" s="18" t="str">
        <x:v>Бюджетная оценка автора</x:v>
      </x:c>
      <x:c r="R1722" s="18" t="str"/>
    </x:row>
    <x:row r="1723" ht="44" customHeight="1">
      <x:c r="A1723" s="10" t="str">
        <x:v>C4</x:v>
      </x:c>
      <x:c r="B1723" s="10" t="str">
        <x:v>C4</x:v>
      </x:c>
      <x:c r="C1723" s="11" t="str">
        <x:v>Оборудование</x:v>
      </x:c>
      <x:c r="D1723" s="11" t="str">
        <x:v>Коммутатор обычной сети</x:v>
      </x:c>
      <x:c r="E1723" s="11" t="str">
        <x:v>8×RJ45 1/2.5/5/10GbE, управляемый. При &gt;6 узлах: 24 порта</x:v>
      </x:c>
      <x:c r="F1723" s="14" t="n">
        <x:v>1</x:v>
      </x:c>
      <x:c r="G1723" s="3" t="str">
        <x:v>шт</x:v>
      </x:c>
      <x:c r="H1723" s="15" t="n">
        <x:v>650</x:v>
      </x:c>
      <x:c r="I1723" s="15" t="n">
        <x:v>1600</x:v>
      </x:c>
      <x:c r="J1723" s="16" t="n">
        <x:f>IF(AND(ISNUMBER(F1723),ISNUMBER(H1723)),F1723*H1723,"")</x:f>
        <x:v>650</x:v>
      </x:c>
      <x:c r="K1723" s="16" t="n">
        <x:f>IF(AND(ISNUMBER(F1723),ISNUMBER(I1723)),F1723*I1723,"")</x:f>
        <x:v>1600</x:v>
      </x:c>
      <x:c r="L1723" s="11" t="str">
        <x:v>Купить</x:v>
      </x:c>
      <x:c r="M1723" s="11" t="str">
        <x:v>Управление, загрузка файлов, резервные копии. Использовать Ethernet ОС, а не BMC.</x:v>
      </x:c>
      <x:c r="N1723" s="11" t="str">
        <x:v>Бюджетная оценка на 03.10.2026. Источник подтверждает характеристики, а не цену.</x:v>
      </x:c>
      <x:c r="O1723" s="11" t="str">
        <x:f>IF(C1723="Опционально","Вне итога",IF(AND(ISNUMBER(F1723),ISNUMBER(H1723),ISNUMBER(I1723),F1723&gt;0,H1723&gt;=0,I1723&gt;=H1723),"Цена учтена","Уточнить цену/количество"))</x:f>
        <x:v>Цена учтена</x:v>
      </x:c>
      <x:c r="P1723" s="10"/>
      <x:c r="Q1723" s="18" t="str">
        <x:v>Бюджетная оценка автора</x:v>
      </x:c>
      <x:c r="R1723" s="18" t="str"/>
    </x:row>
    <x:row r="1724" ht="44" customHeight="1">
      <x:c r="A1724" s="10" t="str">
        <x:v>C4</x:v>
      </x:c>
      <x:c r="B1724" s="10" t="str">
        <x:v>C4</x:v>
      </x:c>
      <x:c r="C1724" s="11" t="str">
        <x:v>Оборудование</x:v>
      </x:c>
      <x:c r="D1724" s="11" t="str">
        <x:v>Сетевой шлюз</x:v>
      </x:c>
      <x:c r="E1724" s="11" t="str">
        <x:v>Проводной маршрутизатор с межсетевым экраном, ≥1GbE</x:v>
      </x:c>
      <x:c r="F1724" s="14" t="n">
        <x:v>1</x:v>
      </x:c>
      <x:c r="G1724" s="3" t="str">
        <x:v>шт</x:v>
      </x:c>
      <x:c r="H1724" s="15" t="n">
        <x:v>150</x:v>
      </x:c>
      <x:c r="I1724" s="15" t="n">
        <x:v>500</x:v>
      </x:c>
      <x:c r="J1724" s="16" t="n">
        <x:f>IF(AND(ISNUMBER(F1724),ISNUMBER(H1724)),F1724*H1724,"")</x:f>
        <x:v>150</x:v>
      </x:c>
      <x:c r="K1724" s="16" t="n">
        <x:f>IF(AND(ISNUMBER(F1724),ISNUMBER(I1724)),F1724*I1724,"")</x:f>
        <x:v>500</x:v>
      </x:c>
      <x:c r="L1724" s="11" t="str">
        <x:v>Купить</x:v>
      </x:c>
      <x:c r="M1724" s="11" t="str">
        <x:v>Подключение к локальной сети. Плата за связь не включена.</x:v>
      </x:c>
      <x:c r="N1724" s="11" t="str">
        <x:v>Бюджетная оценка на 03.10.2026. Источник подтверждает характеристики, а не цену.</x:v>
      </x:c>
      <x:c r="O1724" s="11" t="str">
        <x:f>IF(C1724="Опционально","Вне итога",IF(AND(ISNUMBER(F1724),ISNUMBER(H1724),ISNUMBER(I1724),F1724&gt;0,H1724&gt;=0,I1724&gt;=H1724),"Цена учтена","Уточнить цену/количество"))</x:f>
        <x:v>Цена учтена</x:v>
      </x:c>
      <x:c r="P1724" s="10"/>
      <x:c r="Q1724" s="18" t="str">
        <x:v>Бюджетная оценка автора</x:v>
      </x:c>
      <x:c r="R1724" s="18" t="str"/>
    </x:row>
    <x:row r="1725" ht="44" customHeight="1">
      <x:c r="A1725" s="10" t="str">
        <x:v>C4</x:v>
      </x:c>
      <x:c r="B1725" s="10" t="str">
        <x:v>C4</x:v>
      </x:c>
      <x:c r="C1725" s="11" t="str">
        <x:v>Оборудование</x:v>
      </x:c>
      <x:c r="D1725" s="11" t="str">
        <x:v>Резервное хранилище</x:v>
      </x:c>
      <x:c r="E1725" s="11" t="str">
        <x:v>NAS 4 отсека, 10GbE, RAM ≥16GB, диски отдельно</x:v>
      </x:c>
      <x:c r="F1725" s="14" t="n">
        <x:v>1</x:v>
      </x:c>
      <x:c r="G1725" s="3" t="str">
        <x:v>шт</x:v>
      </x:c>
      <x:c r="H1725" s="15" t="n">
        <x:v>1100</x:v>
      </x:c>
      <x:c r="I1725" s="15" t="n">
        <x:v>2600</x:v>
      </x:c>
      <x:c r="J1725" s="16" t="n">
        <x:f>IF(AND(ISNUMBER(F1725),ISNUMBER(H1725)),F1725*H1725,"")</x:f>
        <x:v>1100</x:v>
      </x:c>
      <x:c r="K1725" s="16" t="n">
        <x:f>IF(AND(ISNUMBER(F1725),ISNUMBER(I1725)),F1725*I1725,"")</x:f>
        <x:v>2600</x:v>
      </x:c>
      <x:c r="L1725" s="11" t="str">
        <x:v>Купить</x:v>
      </x:c>
      <x:c r="M1725" s="11" t="str">
        <x:v>Копии настроек, данных и контрольных точек. Основной сервер не считается резервной копией.</x:v>
      </x:c>
      <x:c r="N1725" s="11" t="str">
        <x:v>Бюджетная оценка на 03.10.2026. Источник подтверждает характеристики, а не цену.</x:v>
      </x:c>
      <x:c r="O1725" s="11" t="str">
        <x:f>IF(C1725="Опционально","Вне итога",IF(AND(ISNUMBER(F1725),ISNUMBER(H1725),ISNUMBER(I1725),F1725&gt;0,H1725&gt;=0,I1725&gt;=H1725),"Цена учтена","Уточнить цену/количество"))</x:f>
        <x:v>Цена учтена</x:v>
      </x:c>
      <x:c r="P1725" s="10"/>
      <x:c r="Q1725" s="18" t="str">
        <x:v>Бюджетная оценка автора</x:v>
      </x:c>
      <x:c r="R1725" s="18" t="str"/>
    </x:row>
    <x:row r="1726" ht="44" customHeight="1">
      <x:c r="A1726" s="10" t="str">
        <x:v>C4</x:v>
      </x:c>
      <x:c r="B1726" s="10" t="str">
        <x:v>C4</x:v>
      </x:c>
      <x:c r="C1726" s="11" t="str">
        <x:v>Оборудование</x:v>
      </x:c>
      <x:c r="D1726" s="11" t="str">
        <x:v>Диски резервного хранилища</x:v>
      </x:c>
      <x:c r="E1726" s="11" t="str">
        <x:v>4×12TB NAS/enterprise HDD. RAID6: около 24TB до форматирования</x:v>
      </x:c>
      <x:c r="F1726" s="14" t="n">
        <x:v>4</x:v>
      </x:c>
      <x:c r="G1726" s="3" t="str">
        <x:v>шт</x:v>
      </x:c>
      <x:c r="H1726" s="15" t="n">
        <x:v>250</x:v>
      </x:c>
      <x:c r="I1726" s="15" t="n">
        <x:v>430</x:v>
      </x:c>
      <x:c r="J1726" s="16" t="n">
        <x:f>IF(AND(ISNUMBER(F1726),ISNUMBER(H1726)),F1726*H1726,"")</x:f>
        <x:v>1000</x:v>
      </x:c>
      <x:c r="K1726" s="16" t="n">
        <x:f>IF(AND(ISNUMBER(F1726),ISNUMBER(I1726)),F1726*I1726,"")</x:f>
        <x:v>1720</x:v>
      </x:c>
      <x:c r="L1726" s="11" t="str">
        <x:v>Купить</x:v>
      </x:c>
      <x:c r="M1726" s="11" t="str">
        <x:v>Цена каждого диска. Один дополнительный запасной диск указан отдельно.</x:v>
      </x:c>
      <x:c r="N1726" s="11" t="str">
        <x:v>Бюджетная оценка на 03.10.2026. Источник подтверждает характеристики, а не цену.</x:v>
      </x:c>
      <x:c r="O1726" s="11" t="str">
        <x:f>IF(C1726="Опционально","Вне итога",IF(AND(ISNUMBER(F1726),ISNUMBER(H1726),ISNUMBER(I1726),F1726&gt;0,H1726&gt;=0,I1726&gt;=H1726),"Цена учтена","Уточнить цену/количество"))</x:f>
        <x:v>Цена учтена</x:v>
      </x:c>
      <x:c r="P1726" s="10"/>
      <x:c r="Q1726" s="18" t="str">
        <x:v>Бюджетная оценка автора</x:v>
      </x:c>
      <x:c r="R1726" s="18" t="str"/>
    </x:row>
    <x:row r="1727" ht="44" customHeight="1">
      <x:c r="A1727" s="10" t="str">
        <x:v>C4</x:v>
      </x:c>
      <x:c r="B1727" s="10" t="str">
        <x:v>C4</x:v>
      </x:c>
      <x:c r="C1727" s="11" t="str">
        <x:v>Оборудование</x:v>
      </x:c>
      <x:c r="D1727" s="11" t="str">
        <x:v>Запасной диск NAS</x:v>
      </x:c>
      <x:c r="E1727" s="11" t="str">
        <x:v>12TB той же совместимой серии</x:v>
      </x:c>
      <x:c r="F1727" s="14" t="n">
        <x:v>1</x:v>
      </x:c>
      <x:c r="G1727" s="3" t="str">
        <x:v>шт</x:v>
      </x:c>
      <x:c r="H1727" s="15" t="n">
        <x:v>250</x:v>
      </x:c>
      <x:c r="I1727" s="15" t="n">
        <x:v>430</x:v>
      </x:c>
      <x:c r="J1727" s="16" t="n">
        <x:f>IF(AND(ISNUMBER(F1727),ISNUMBER(H1727)),F1727*H1727,"")</x:f>
        <x:v>250</x:v>
      </x:c>
      <x:c r="K1727" s="16" t="n">
        <x:f>IF(AND(ISNUMBER(F1727),ISNUMBER(I1727)),F1727*I1727,"")</x:f>
        <x:v>430</x:v>
      </x:c>
      <x:c r="L1727" s="11" t="str">
        <x:v>Купить</x:v>
      </x:c>
      <x:c r="M1727" s="11" t="str">
        <x:v>Быстрая замена отказавшего диска.</x:v>
      </x:c>
      <x:c r="N1727" s="11" t="str">
        <x:v>Бюджетная оценка на 03.10.2026. Источник подтверждает характеристики, а не цену.</x:v>
      </x:c>
      <x:c r="O1727" s="11" t="str">
        <x:f>IF(C1727="Опционально","Вне итога",IF(AND(ISNUMBER(F1727),ISNUMBER(H1727),ISNUMBER(I1727),F1727&gt;0,H1727&gt;=0,I1727&gt;=H1727),"Цена учтена","Уточнить цену/количество"))</x:f>
        <x:v>Цена учтена</x:v>
      </x:c>
      <x:c r="P1727" s="10"/>
      <x:c r="Q1727" s="18" t="str">
        <x:v>Бюджетная оценка автора</x:v>
      </x:c>
      <x:c r="R1727" s="18" t="str"/>
    </x:row>
    <x:row r="1728" ht="44" customHeight="1">
      <x:c r="A1728" s="10" t="str">
        <x:v>C4</x:v>
      </x:c>
      <x:c r="B1728" s="10" t="str">
        <x:v>C4</x:v>
      </x:c>
      <x:c r="C1728" s="11" t="str">
        <x:v>Оборудование</x:v>
      </x:c>
      <x:c r="D1728" s="11" t="str">
        <x:v>Рабочее место администратора</x:v>
      </x:c>
      <x:c r="E1728" s="11" t="str">
        <x:v>Мини-ПК 16GB RAM, SSD 512GB, Ethernet</x:v>
      </x:c>
      <x:c r="F1728" s="14" t="n">
        <x:v>1</x:v>
      </x:c>
      <x:c r="G1728" s="3" t="str">
        <x:v>шт</x:v>
      </x:c>
      <x:c r="H1728" s="15" t="n">
        <x:v>400</x:v>
      </x:c>
      <x:c r="I1728" s="15" t="n">
        <x:v>800</x:v>
      </x:c>
      <x:c r="J1728" s="16" t="n">
        <x:f>IF(AND(ISNUMBER(F1728),ISNUMBER(H1728)),F1728*H1728,"")</x:f>
        <x:v>400</x:v>
      </x:c>
      <x:c r="K1728" s="16" t="n">
        <x:f>IF(AND(ISNUMBER(F1728),ISNUMBER(I1728)),F1728*I1728,"")</x:f>
        <x:v>800</x:v>
      </x:c>
      <x:c r="L1728" s="11" t="str">
        <x:v>Купить</x:v>
      </x:c>
      <x:c r="M1728" s="11" t="str">
        <x:v>Настройка и управление системой. Для Mac можно использовать один узел вместо отдельного ПК.</x:v>
      </x:c>
      <x:c r="N1728" s="11" t="str">
        <x:v>Бюджетная оценка на 03.10.2026. Источник подтверждает характеристики, а не цену.</x:v>
      </x:c>
      <x:c r="O1728" s="11" t="str">
        <x:f>IF(C1728="Опционально","Вне итога",IF(AND(ISNUMBER(F1728),ISNUMBER(H1728),ISNUMBER(I1728),F1728&gt;0,H1728&gt;=0,I1728&gt;=H1728),"Цена учтена","Уточнить цену/количество"))</x:f>
        <x:v>Цена учтена</x:v>
      </x:c>
      <x:c r="P1728" s="10"/>
      <x:c r="Q1728" s="18" t="str">
        <x:v>Бюджетная оценка автора</x:v>
      </x:c>
      <x:c r="R1728" s="18" t="str"/>
    </x:row>
    <x:row r="1729" ht="44" customHeight="1">
      <x:c r="A1729" s="10" t="str">
        <x:v>C4</x:v>
      </x:c>
      <x:c r="B1729" s="10" t="str">
        <x:v>C4</x:v>
      </x:c>
      <x:c r="C1729" s="11" t="str">
        <x:v>Оборудование</x:v>
      </x:c>
      <x:c r="D1729" s="11" t="str">
        <x:v>Монитор</x:v>
      </x:c>
      <x:c r="E1729" s="11" t="str">
        <x:v>27 дюймов, HDMI/DisplayPort</x:v>
      </x:c>
      <x:c r="F1729" s="14" t="n">
        <x:v>1</x:v>
      </x:c>
      <x:c r="G1729" s="3" t="str">
        <x:v>шт</x:v>
      </x:c>
      <x:c r="H1729" s="15" t="n">
        <x:v>160</x:v>
      </x:c>
      <x:c r="I1729" s="15" t="n">
        <x:v>320</x:v>
      </x:c>
      <x:c r="J1729" s="16" t="n">
        <x:f>IF(AND(ISNUMBER(F1729),ISNUMBER(H1729)),F1729*H1729,"")</x:f>
        <x:v>160</x:v>
      </x:c>
      <x:c r="K1729" s="16" t="n">
        <x:f>IF(AND(ISNUMBER(F1729),ISNUMBER(I1729)),F1729*I1729,"")</x:f>
        <x:v>320</x:v>
      </x:c>
      <x:c r="L1729" s="11" t="str">
        <x:v>Купить</x:v>
      </x:c>
      <x:c r="M1729" s="11" t="str"/>
      <x:c r="N1729" s="11" t="str">
        <x:v>Бюджетная оценка на 03.10.2026. Источник подтверждает характеристики, а не цену.</x:v>
      </x:c>
      <x:c r="O1729" s="11" t="str">
        <x:f>IF(C1729="Опционально","Вне итога",IF(AND(ISNUMBER(F1729),ISNUMBER(H1729),ISNUMBER(I1729),F1729&gt;0,H1729&gt;=0,I1729&gt;=H1729),"Цена учтена","Уточнить цену/количество"))</x:f>
        <x:v>Цена учтена</x:v>
      </x:c>
      <x:c r="P1729" s="10"/>
      <x:c r="Q1729" s="18" t="str">
        <x:v>Бюджетная оценка автора</x:v>
      </x:c>
      <x:c r="R1729" s="18" t="str"/>
    </x:row>
    <x:row r="1730" ht="44" customHeight="1">
      <x:c r="A1730" s="10" t="str">
        <x:v>C4</x:v>
      </x:c>
      <x:c r="B1730" s="10" t="str">
        <x:v>C4</x:v>
      </x:c>
      <x:c r="C1730" s="11" t="str">
        <x:v>Оборудование</x:v>
      </x:c>
      <x:c r="D1730" s="11" t="str">
        <x:v>Клавиатура и мышь</x:v>
      </x:c>
      <x:c r="E1730" s="11" t="str">
        <x:v>Проводные USB</x:v>
      </x:c>
      <x:c r="F1730" s="14" t="n">
        <x:v>1</x:v>
      </x:c>
      <x:c r="G1730" s="3" t="str">
        <x:v>к-т</x:v>
      </x:c>
      <x:c r="H1730" s="15" t="n">
        <x:v>30</x:v>
      </x:c>
      <x:c r="I1730" s="15" t="n">
        <x:v>70</x:v>
      </x:c>
      <x:c r="J1730" s="16" t="n">
        <x:f>IF(AND(ISNUMBER(F1730),ISNUMBER(H1730)),F1730*H1730,"")</x:f>
        <x:v>30</x:v>
      </x:c>
      <x:c r="K1730" s="16" t="n">
        <x:f>IF(AND(ISNUMBER(F1730),ISNUMBER(I1730)),F1730*I1730,"")</x:f>
        <x:v>70</x:v>
      </x:c>
      <x:c r="L1730" s="11" t="str">
        <x:v>Купить</x:v>
      </x:c>
      <x:c r="M1730" s="11" t="str"/>
      <x:c r="N1730" s="11" t="str">
        <x:v>Бюджетная оценка на 03.10.2026. Источник подтверждает характеристики, а не цену.</x:v>
      </x:c>
      <x:c r="O1730" s="11" t="str">
        <x:f>IF(C1730="Опционально","Вне итога",IF(AND(ISNUMBER(F1730),ISNUMBER(H1730),ISNUMBER(I1730),F1730&gt;0,H1730&gt;=0,I1730&gt;=H1730),"Цена учтена","Уточнить цену/количество"))</x:f>
        <x:v>Цена учтена</x:v>
      </x:c>
      <x:c r="P1730" s="10"/>
      <x:c r="Q1730" s="18" t="str">
        <x:v>Бюджетная оценка автора</x:v>
      </x:c>
      <x:c r="R1730" s="18" t="str"/>
    </x:row>
    <x:row r="1731" ht="44" customHeight="1">
      <x:c r="A1731" s="10" t="str">
        <x:v>C4</x:v>
      </x:c>
      <x:c r="B1731" s="10" t="str">
        <x:v>C4</x:v>
      </x:c>
      <x:c r="C1731" s="11" t="str">
        <x:v>Оборудование</x:v>
      </x:c>
      <x:c r="D1731" s="11" t="str">
        <x:v>Кабель монитора</x:v>
      </x:c>
      <x:c r="E1731" s="11" t="str">
        <x:v>HDMI/DisplayPort 2 м, по разъёму компьютера</x:v>
      </x:c>
      <x:c r="F1731" s="14" t="n">
        <x:v>1</x:v>
      </x:c>
      <x:c r="G1731" s="3" t="str">
        <x:v>шт</x:v>
      </x:c>
      <x:c r="H1731" s="15" t="n">
        <x:v>10</x:v>
      </x:c>
      <x:c r="I1731" s="15" t="n">
        <x:v>30</x:v>
      </x:c>
      <x:c r="J1731" s="16" t="n">
        <x:f>IF(AND(ISNUMBER(F1731),ISNUMBER(H1731)),F1731*H1731,"")</x:f>
        <x:v>10</x:v>
      </x:c>
      <x:c r="K1731" s="16" t="n">
        <x:f>IF(AND(ISNUMBER(F1731),ISNUMBER(I1731)),F1731*I1731,"")</x:f>
        <x:v>30</x:v>
      </x:c>
      <x:c r="L1731" s="11" t="str">
        <x:v>Купить</x:v>
      </x:c>
      <x:c r="M1731" s="11" t="str"/>
      <x:c r="N1731" s="11" t="str">
        <x:v>Бюджетная оценка на 03.10.2026. Источник подтверждает характеристики, а не цену.</x:v>
      </x:c>
      <x:c r="O1731" s="11" t="str">
        <x:f>IF(C1731="Опционально","Вне итога",IF(AND(ISNUMBER(F1731),ISNUMBER(H1731),ISNUMBER(I1731),F1731&gt;0,H1731&gt;=0,I1731&gt;=H1731),"Цена учтена","Уточнить цену/количество"))</x:f>
        <x:v>Цена учтена</x:v>
      </x:c>
      <x:c r="P1731" s="10"/>
      <x:c r="Q1731" s="18" t="str">
        <x:v>Бюджетная оценка автора</x:v>
      </x:c>
      <x:c r="R1731" s="18" t="str"/>
    </x:row>
    <x:row r="1732" ht="44" customHeight="1">
      <x:c r="A1732" s="10" t="str">
        <x:v>C4</x:v>
      </x:c>
      <x:c r="B1732" s="10" t="str">
        <x:v>C4</x:v>
      </x:c>
      <x:c r="C1732" s="11" t="str">
        <x:v>Оборудование</x:v>
      </x:c>
      <x:c r="D1732" s="11" t="str">
        <x:v>Патч-корды обычной сети</x:v>
      </x:c>
      <x:c r="E1732" s="11" t="str">
        <x:v>Cat6A, 2 м, RJ45, заводские</x:v>
      </x:c>
      <x:c r="F1732" s="14" t="n">
        <x:v>10</x:v>
      </x:c>
      <x:c r="G1732" s="3" t="str">
        <x:v>шт</x:v>
      </x:c>
      <x:c r="H1732" s="15" t="n">
        <x:v>8</x:v>
      </x:c>
      <x:c r="I1732" s="15" t="n">
        <x:v>20</x:v>
      </x:c>
      <x:c r="J1732" s="16" t="n">
        <x:f>IF(AND(ISNUMBER(F1732),ISNUMBER(H1732)),F1732*H1732,"")</x:f>
        <x:v>80</x:v>
      </x:c>
      <x:c r="K1732" s="16" t="n">
        <x:f>IF(AND(ISNUMBER(F1732),ISNUMBER(I1732)),F1732*I1732,"")</x:f>
        <x:v>200</x:v>
      </x:c>
      <x:c r="L1732" s="11" t="str">
        <x:v>Купить</x:v>
      </x:c>
      <x:c r="M1732" s="11" t="str">
        <x:v>8 рабочих соединений и 2 запасных. Длина 2 м является исходным допущением.</x:v>
      </x:c>
      <x:c r="N1732" s="11" t="str">
        <x:v>Бюджетная оценка на 03.10.2026. Источник подтверждает характеристики, а не цену.</x:v>
      </x:c>
      <x:c r="O1732" s="11" t="str">
        <x:f>IF(C1732="Опционально","Вне итога",IF(AND(ISNUMBER(F1732),ISNUMBER(H1732),ISNUMBER(I1732),F1732&gt;0,H1732&gt;=0,I1732&gt;=H1732),"Цена учтена","Уточнить цену/количество"))</x:f>
        <x:v>Цена учтена</x:v>
      </x:c>
      <x:c r="P1732" s="10"/>
      <x:c r="Q1732" s="18" t="str">
        <x:v>Бюджетная оценка автора</x:v>
      </x:c>
      <x:c r="R1732" s="18" t="str"/>
    </x:row>
    <x:row r="1733" ht="44" customHeight="1">
      <x:c r="A1733" s="10" t="str">
        <x:v>C4</x:v>
      </x:c>
      <x:c r="B1733" s="10" t="str">
        <x:v>C4</x:v>
      </x:c>
      <x:c r="C1733" s="11" t="str">
        <x:v>Оборудование</x:v>
      </x:c>
      <x:c r="D1733" s="11" t="str">
        <x:v>USB-накопители для восстановления</x:v>
      </x:c>
      <x:c r="E1733" s="11" t="str">
        <x:v>64GB USB 3.x</x:v>
      </x:c>
      <x:c r="F1733" s="14" t="n">
        <x:v>2</x:v>
      </x:c>
      <x:c r="G1733" s="3" t="str">
        <x:v>шт</x:v>
      </x:c>
      <x:c r="H1733" s="15" t="n">
        <x:v>12</x:v>
      </x:c>
      <x:c r="I1733" s="15" t="n">
        <x:v>25</x:v>
      </x:c>
      <x:c r="J1733" s="16" t="n">
        <x:f>IF(AND(ISNUMBER(F1733),ISNUMBER(H1733)),F1733*H1733,"")</x:f>
        <x:v>24</x:v>
      </x:c>
      <x:c r="K1733" s="16" t="n">
        <x:f>IF(AND(ISNUMBER(F1733),ISNUMBER(I1733)),F1733*I1733,"")</x:f>
        <x:v>50</x:v>
      </x:c>
      <x:c r="L1733" s="11" t="str">
        <x:v>Купить</x:v>
      </x:c>
      <x:c r="M1733" s="11" t="str">
        <x:v>Установочный носитель и аварийное восстановление. Не место хранения единственной копии данных.</x:v>
      </x:c>
      <x:c r="N1733" s="11" t="str">
        <x:v>Бюджетная оценка на 03.10.2026. Источник подтверждает характеристики, а не цену.</x:v>
      </x:c>
      <x:c r="O1733" s="11" t="str">
        <x:f>IF(C1733="Опционально","Вне итога",IF(AND(ISNUMBER(F1733),ISNUMBER(H1733),ISNUMBER(I1733),F1733&gt;0,H1733&gt;=0,I1733&gt;=H1733),"Цена учтена","Уточнить цену/количество"))</x:f>
        <x:v>Цена учтена</x:v>
      </x:c>
      <x:c r="P1733" s="10"/>
      <x:c r="Q1733" s="18" t="str">
        <x:v>Бюджетная оценка автора</x:v>
      </x:c>
      <x:c r="R1733" s="18" t="str"/>
    </x:row>
    <x:row r="1734" ht="44" customHeight="1">
      <x:c r="A1734" s="10" t="str">
        <x:v>C4</x:v>
      </x:c>
      <x:c r="B1734" s="10" t="str">
        <x:v>C4</x:v>
      </x:c>
      <x:c r="C1734" s="11" t="str">
        <x:v>Помещение</x:v>
      </x:c>
      <x:c r="D1734" s="11" t="str">
        <x:v>Обследование и проект</x:v>
      </x:c>
      <x:c r="E1734" s="11" t="str">
        <x:v>Электрик, специалист по охлаждению, проверка несущей способности пола</x:v>
      </x:c>
      <x:c r="F1734" s="14" t="n">
        <x:v>1</x:v>
      </x:c>
      <x:c r="G1734" s="3" t="str">
        <x:v>усл</x:v>
      </x:c>
      <x:c r="H1734" s="15" t="n">
        <x:v>2000</x:v>
      </x:c>
      <x:c r="I1734" s="15" t="n">
        <x:v>8000</x:v>
      </x:c>
      <x:c r="J1734" s="16" t="n">
        <x:f>IF(AND(ISNUMBER(F1734),ISNUMBER(H1734)),F1734*H1734,"")</x:f>
        <x:v>2000</x:v>
      </x:c>
      <x:c r="K1734" s="16" t="n">
        <x:f>IF(AND(ISNUMBER(F1734),ISNUMBER(I1734)),F1734*I1734,"")</x:f>
        <x:v>8000</x:v>
      </x:c>
      <x:c r="L1734" s="11" t="str">
        <x:v>Купить</x:v>
      </x:c>
      <x:c r="M1734" s="11" t="str">
        <x:v>Уточнить вводную мощность, трассы, дверные проёмы, этаж, шум и наружный блок. До закупки кабеля и защиты.</x:v>
      </x:c>
      <x:c r="N1734" s="11" t="str">
        <x:v>Бюджетная оценка на 03.10.2026. Источник подтверждает характеристики, а не цену.</x:v>
      </x:c>
      <x:c r="O1734" s="11" t="str">
        <x:f>IF(C1734="Опционально","Вне итога",IF(AND(ISNUMBER(F1734),ISNUMBER(H1734),ISNUMBER(I1734),F1734&gt;0,H1734&gt;=0,I1734&gt;=H1734),"Цена учтена","Уточнить цену/количество"))</x:f>
        <x:v>Цена учтена</x:v>
      </x:c>
      <x:c r="P1734" s="10"/>
      <x:c r="Q1734" s="18" t="str">
        <x:v>Бюджетная оценка автора</x:v>
      </x:c>
      <x:c r="R1734" s="18" t="str"/>
    </x:row>
    <x:row r="1735" ht="44" customHeight="1">
      <x:c r="A1735" s="10" t="str">
        <x:v>C4</x:v>
      </x:c>
      <x:c r="B1735" s="10" t="str">
        <x:v>C4</x:v>
      </x:c>
      <x:c r="C1735" s="11" t="str">
        <x:v>Помещение</x:v>
      </x:c>
      <x:c r="D1735" s="11" t="str">
        <x:v>Подготовка поверхностей</x:v>
      </x:c>
      <x:c r="E1735" s="11" t="str">
        <x:v>Обеспыливание, герметизация щелей, ремонт покрытия существующей комнаты</x:v>
      </x:c>
      <x:c r="F1735" s="14" t="n">
        <x:v>30</x:v>
      </x:c>
      <x:c r="G1735" s="3" t="str">
        <x:v>м²</x:v>
      </x:c>
      <x:c r="H1735" s="15" t="n">
        <x:v>30</x:v>
      </x:c>
      <x:c r="I1735" s="15" t="n">
        <x:v>80</x:v>
      </x:c>
      <x:c r="J1735" s="16" t="n">
        <x:f>IF(AND(ISNUMBER(F1735),ISNUMBER(H1735)),F1735*H1735,"")</x:f>
        <x:v>900</x:v>
      </x:c>
      <x:c r="K1735" s="16" t="n">
        <x:f>IF(AND(ISNUMBER(F1735),ISNUMBER(I1735)),F1735*I1735,"")</x:f>
        <x:v>2400</x:v>
      </x:c>
      <x:c r="L1735" s="11" t="str">
        <x:v>Купить</x:v>
      </x:c>
      <x:c r="M1735" s="11" t="str">
        <x:v>Исходно помещение с готовыми стенами и крышей. Строительство здания не рассчитано.</x:v>
      </x:c>
      <x:c r="N1735" s="11" t="str">
        <x:v>Бюджетная оценка на 03.10.2026. Источник подтверждает характеристики, а не цену.</x:v>
      </x:c>
      <x:c r="O1735" s="11" t="str">
        <x:f>IF(C1735="Опционально","Вне итога",IF(AND(ISNUMBER(F1735),ISNUMBER(H1735),ISNUMBER(I1735),F1735&gt;0,H1735&gt;=0,I1735&gt;=H1735),"Цена учтена","Уточнить цену/количество"))</x:f>
        <x:v>Цена учтена</x:v>
      </x:c>
      <x:c r="P1735" s="10"/>
      <x:c r="Q1735" s="18" t="str">
        <x:v>Бюджетная оценка автора</x:v>
      </x:c>
      <x:c r="R1735" s="18" t="str"/>
    </x:row>
    <x:row r="1736" ht="44" customHeight="1">
      <x:c r="A1736" s="10" t="str">
        <x:v>C4</x:v>
      </x:c>
      <x:c r="B1736" s="10" t="str">
        <x:v>C4</x:v>
      </x:c>
      <x:c r="C1736" s="11" t="str">
        <x:v>Помещение</x:v>
      </x:c>
      <x:c r="D1736" s="11" t="str">
        <x:v>Усиление пола и перемещение тяжёлого оборудования</x:v>
      </x:c>
      <x:c r="E1736" s="11" t="str">
        <x:v>Работы по результатам обследования, бюджетный резерв</x:v>
      </x:c>
      <x:c r="F1736" s="14" t="n">
        <x:v>1</x:v>
      </x:c>
      <x:c r="G1736" s="3" t="str">
        <x:v>резерв</x:v>
      </x:c>
      <x:c r="H1736" s="15" t="n">
        <x:v>0</x:v>
      </x:c>
      <x:c r="I1736" s="15" t="n">
        <x:v>15000</x:v>
      </x:c>
      <x:c r="J1736" s="16" t="n">
        <x:f>IF(AND(ISNUMBER(F1736),ISNUMBER(H1736)),F1736*H1736,"")</x:f>
        <x:v>0</x:v>
      </x:c>
      <x:c r="K1736" s="16" t="n">
        <x:f>IF(AND(ISNUMBER(F1736),ISNUMBER(I1736)),F1736*I1736,"")</x:f>
        <x:v>15000</x:v>
      </x:c>
      <x:c r="L1736" s="11" t="str">
        <x:v>Резерв</x:v>
      </x:c>
      <x:c r="M1736" s="11" t="str">
        <x:v>Может не понадобиться. Для тяжёлых стоек нагрузку подтверждает инженер, цену даёт подрядчик.</x:v>
      </x:c>
      <x:c r="N1736" s="11" t="str">
        <x:v>Бюджетная оценка на 03.10.2026. Источник подтверждает характеристики, а не цену.</x:v>
      </x:c>
      <x:c r="O1736" s="11" t="str">
        <x:f>IF(C1736="Опционально","Вне итога",IF(AND(ISNUMBER(F1736),ISNUMBER(H1736),ISNUMBER(I1736),F1736&gt;0,H1736&gt;=0,I1736&gt;=H1736),"Цена учтена","Уточнить цену/количество"))</x:f>
        <x:v>Цена учтена</x:v>
      </x:c>
      <x:c r="P1736" s="10"/>
      <x:c r="Q1736" s="18" t="str">
        <x:v>Бюджетная оценка автора</x:v>
      </x:c>
      <x:c r="R1736" s="18" t="str"/>
    </x:row>
    <x:row r="1737" ht="44" customHeight="1">
      <x:c r="A1737" s="10" t="str">
        <x:v>C4</x:v>
      </x:c>
      <x:c r="B1737" s="10" t="str">
        <x:v>C4</x:v>
      </x:c>
      <x:c r="C1737" s="11" t="str">
        <x:v>Помещение</x:v>
      </x:c>
      <x:c r="D1737" s="11" t="str">
        <x:v>Серверная стойка</x:v>
      </x:c>
      <x:c r="E1737" s="11" t="str">
        <x:v>42U, ширина 800 мм, глубина 1200–1400 мм, нагрузка ≥1500 кг</x:v>
      </x:c>
      <x:c r="F1737" s="14" t="n">
        <x:v>1</x:v>
      </x:c>
      <x:c r="G1737" s="3" t="str">
        <x:v>шт</x:v>
      </x:c>
      <x:c r="H1737" s="15" t="n">
        <x:v>1500</x:v>
      </x:c>
      <x:c r="I1737" s="15" t="n">
        <x:v>3500</x:v>
      </x:c>
      <x:c r="J1737" s="16" t="n">
        <x:f>IF(AND(ISNUMBER(F1737),ISNUMBER(H1737)),F1737*H1737,"")</x:f>
        <x:v>1500</x:v>
      </x:c>
      <x:c r="K1737" s="16" t="n">
        <x:f>IF(AND(ISNUMBER(F1737),ISNUMBER(I1737)),F1737*I1737,"")</x:f>
        <x:v>3500</x:v>
      </x:c>
      <x:c r="L1737" s="11" t="str">
        <x:v>Купить</x:v>
      </x:c>
      <x:c r="M1737" s="11" t="str">
        <x:v>Проверить длину рельсов, пространство сзади и массу заполненной стойки.</x:v>
      </x:c>
      <x:c r="N1737" s="11" t="str">
        <x:v>Бюджетная оценка на 03.10.2026. Источник подтверждает характеристики, а не цену.</x:v>
      </x:c>
      <x:c r="O1737" s="11" t="str">
        <x:f>IF(C1737="Опционально","Вне итога",IF(AND(ISNUMBER(F1737),ISNUMBER(H1737),ISNUMBER(I1737),F1737&gt;0,H1737&gt;=0,I1737&gt;=H1737),"Цена учтена","Уточнить цену/количество"))</x:f>
        <x:v>Цена учтена</x:v>
      </x:c>
      <x:c r="P1737" s="10"/>
      <x:c r="Q1737" s="18" t="str">
        <x:v>Бюджетная оценка автора</x:v>
      </x:c>
      <x:c r="R1737" s="18" t="str"/>
    </x:row>
    <x:row r="1738" ht="44" customHeight="1">
      <x:c r="A1738" s="10" t="str">
        <x:v>C4</x:v>
      </x:c>
      <x:c r="B1738" s="10" t="str">
        <x:v>C4</x:v>
      </x:c>
      <x:c r="C1738" s="11" t="str">
        <x:v>Помещение</x:v>
      </x:c>
      <x:c r="D1738" s="11" t="str">
        <x:v>Полка для NAS и сетевого оборудования</x:v>
      </x:c>
      <x:c r="E1738" s="11" t="str">
        <x:v>19 дюймов, усиленная</x:v>
      </x:c>
      <x:c r="F1738" s="14" t="n">
        <x:v>2</x:v>
      </x:c>
      <x:c r="G1738" s="3" t="str">
        <x:v>шт</x:v>
      </x:c>
      <x:c r="H1738" s="15" t="n">
        <x:v>70</x:v>
      </x:c>
      <x:c r="I1738" s="15" t="n">
        <x:v>160</x:v>
      </x:c>
      <x:c r="J1738" s="16" t="n">
        <x:f>IF(AND(ISNUMBER(F1738),ISNUMBER(H1738)),F1738*H1738,"")</x:f>
        <x:v>140</x:v>
      </x:c>
      <x:c r="K1738" s="16" t="n">
        <x:f>IF(AND(ISNUMBER(F1738),ISNUMBER(I1738)),F1738*I1738,"")</x:f>
        <x:v>320</x:v>
      </x:c>
      <x:c r="L1738" s="11" t="str">
        <x:v>Купить</x:v>
      </x:c>
      <x:c r="M1738" s="11" t="str"/>
      <x:c r="N1738" s="11" t="str">
        <x:v>Бюджетная оценка на 03.10.2026. Источник подтверждает характеристики, а не цену.</x:v>
      </x:c>
      <x:c r="O1738" s="11" t="str">
        <x:f>IF(C1738="Опционально","Вне итога",IF(AND(ISNUMBER(F1738),ISNUMBER(H1738),ISNUMBER(I1738),F1738&gt;0,H1738&gt;=0,I1738&gt;=H1738),"Цена учтена","Уточнить цену/количество"))</x:f>
        <x:v>Цена учтена</x:v>
      </x:c>
      <x:c r="P1738" s="10"/>
      <x:c r="Q1738" s="18" t="str">
        <x:v>Бюджетная оценка автора</x:v>
      </x:c>
      <x:c r="R1738" s="18" t="str"/>
    </x:row>
    <x:row r="1739" ht="44" customHeight="1">
      <x:c r="A1739" s="10" t="str">
        <x:v>C4</x:v>
      </x:c>
      <x:c r="B1739" s="10" t="str">
        <x:v>C4</x:v>
      </x:c>
      <x:c r="C1739" s="11" t="str">
        <x:v>Помещение</x:v>
      </x:c>
      <x:c r="D1739" s="11" t="str">
        <x:v>Закрытие пустых мест и организация кабелей</x:v>
      </x:c>
      <x:c r="E1739" s="11" t="str">
        <x:v>Заглушки U, вертикальный и горизонтальный органайзеры, крепёж M6</x:v>
      </x:c>
      <x:c r="F1739" s="14" t="n">
        <x:v>1</x:v>
      </x:c>
      <x:c r="G1739" s="3" t="str">
        <x:v>к-т</x:v>
      </x:c>
      <x:c r="H1739" s="15" t="n">
        <x:v>160</x:v>
      </x:c>
      <x:c r="I1739" s="15" t="n">
        <x:v>400</x:v>
      </x:c>
      <x:c r="J1739" s="16" t="n">
        <x:f>IF(AND(ISNUMBER(F1739),ISNUMBER(H1739)),F1739*H1739,"")</x:f>
        <x:v>160</x:v>
      </x:c>
      <x:c r="K1739" s="16" t="n">
        <x:f>IF(AND(ISNUMBER(F1739),ISNUMBER(I1739)),F1739*I1739,"")</x:f>
        <x:v>400</x:v>
      </x:c>
      <x:c r="L1739" s="11" t="str">
        <x:v>Купить</x:v>
      </x:c>
      <x:c r="M1739" s="11" t="str">
        <x:v>Предотвращение возврата горячего воздуха и удобное обслуживание. Рельсы серверов считаются в серверном комплекте.</x:v>
      </x:c>
      <x:c r="N1739" s="11" t="str">
        <x:v>Бюджетная оценка на 03.10.2026. Источник подтверждает характеристики, а не цену.</x:v>
      </x:c>
      <x:c r="O1739" s="11" t="str">
        <x:f>IF(C1739="Опционально","Вне итога",IF(AND(ISNUMBER(F1739),ISNUMBER(H1739),ISNUMBER(I1739),F1739&gt;0,H1739&gt;=0,I1739&gt;=H1739),"Цена учтена","Уточнить цену/количество"))</x:f>
        <x:v>Цена учтена</x:v>
      </x:c>
      <x:c r="P1739" s="10"/>
      <x:c r="Q1739" s="18" t="str">
        <x:v>Бюджетная оценка автора</x:v>
      </x:c>
      <x:c r="R1739" s="18" t="str"/>
    </x:row>
    <x:row r="1740" ht="44" customHeight="1">
      <x:c r="A1740" s="10" t="str">
        <x:v>C4</x:v>
      </x:c>
      <x:c r="B1740" s="10" t="str">
        <x:v>C4</x:v>
      </x:c>
      <x:c r="C1740" s="11" t="str">
        <x:v>Помещение</x:v>
      </x:c>
      <x:c r="D1740" s="11" t="str">
        <x:v>Заземление стоек</x:v>
      </x:c>
      <x:c r="E1740" s="11" t="str">
        <x:v>Шина, перемычки, наконечники</x:v>
      </x:c>
      <x:c r="F1740" s="14" t="n">
        <x:v>1</x:v>
      </x:c>
      <x:c r="G1740" s="3" t="str">
        <x:v>к-т</x:v>
      </x:c>
      <x:c r="H1740" s="15" t="n">
        <x:v>80</x:v>
      </x:c>
      <x:c r="I1740" s="15" t="n">
        <x:v>220</x:v>
      </x:c>
      <x:c r="J1740" s="16" t="n">
        <x:f>IF(AND(ISNUMBER(F1740),ISNUMBER(H1740)),F1740*H1740,"")</x:f>
        <x:v>80</x:v>
      </x:c>
      <x:c r="K1740" s="16" t="n">
        <x:f>IF(AND(ISNUMBER(F1740),ISNUMBER(I1740)),F1740*I1740,"")</x:f>
        <x:v>220</x:v>
      </x:c>
      <x:c r="L1740" s="11" t="str">
        <x:v>Купить</x:v>
      </x:c>
      <x:c r="M1740" s="11" t="str"/>
      <x:c r="N1740" s="11" t="str">
        <x:v>Бюджетная оценка на 03.10.2026. Источник подтверждает характеристики, а не цену.</x:v>
      </x:c>
      <x:c r="O1740" s="11" t="str">
        <x:f>IF(C1740="Опционально","Вне итога",IF(AND(ISNUMBER(F1740),ISNUMBER(H1740),ISNUMBER(I1740),F1740&gt;0,H1740&gt;=0,I1740&gt;=H1740),"Цена учтена","Уточнить цену/количество"))</x:f>
        <x:v>Цена учтена</x:v>
      </x:c>
      <x:c r="P1740" s="10"/>
      <x:c r="Q1740" s="18" t="str">
        <x:v>Бюджетная оценка автора</x:v>
      </x:c>
      <x:c r="R1740" s="18" t="str"/>
    </x:row>
    <x:row r="1741" ht="61" customHeight="1">
      <x:c r="A1741" s="10" t="str">
        <x:v>C4</x:v>
      </x:c>
      <x:c r="B1741" s="10" t="str">
        <x:v>C4</x:v>
      </x:c>
      <x:c r="C1741" s="11" t="str">
        <x:v>Помещение</x:v>
      </x:c>
      <x:c r="D1741" s="11" t="str">
        <x:v>Источник бесперебойного питания</x:v>
      </x:c>
      <x:c r="E1741" s="11" t="str">
        <x:v>Онлайн ИБП 30kVA. Активная мощность ≥25kW</x:v>
      </x:c>
      <x:c r="F1741" s="14" t="n">
        <x:v>1</x:v>
      </x:c>
      <x:c r="G1741" s="3" t="str">
        <x:v>шт</x:v>
      </x:c>
      <x:c r="H1741" s="15" t="n">
        <x:v>11000</x:v>
      </x:c>
      <x:c r="I1741" s="15" t="n">
        <x:v>24000</x:v>
      </x:c>
      <x:c r="J1741" s="16" t="n">
        <x:f>IF(AND(ISNUMBER(F1741),ISNUMBER(H1741)),F1741*H1741,"")</x:f>
        <x:v>11000</x:v>
      </x:c>
      <x:c r="K1741" s="16" t="n">
        <x:f>IF(AND(ISNUMBER(F1741),ISNUMBER(I1741)),F1741*I1741,"")</x:f>
        <x:v>24000</x:v>
      </x:c>
      <x:c r="L1741" s="11" t="str">
        <x:v>Купить</x:v>
      </x:c>
      <x:c r="M1741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1741" s="11" t="str">
        <x:v>Бюджетная оценка на 03.10.2026. Источник подтверждает характеристики, а не цену.</x:v>
      </x:c>
      <x:c r="O1741" s="11" t="str">
        <x:f>IF(C1741="Опционально","Вне итога",IF(AND(ISNUMBER(F1741),ISNUMBER(H1741),ISNUMBER(I1741),F1741&gt;0,H1741&gt;=0,I1741&gt;=H1741),"Цена учтена","Уточнить цену/количество"))</x:f>
        <x:v>Цена учтена</x:v>
      </x:c>
      <x:c r="P1741" s="10"/>
      <x:c r="Q1741" s="18" t="str">
        <x:v>Schneider: Easy UPS 3S Pro, 400 В</x:v>
      </x:c>
      <x:c r="R1741" s="18" t="str">
        <x:v>https://www.productinfo.schneider-electric.com/easyups3s_pro_iec/990-66229-easy-ups-3s-pro-for-external-batteries-installation/English/990-66229B_EN.pdf</x:v>
      </x:c>
    </x:row>
    <x:row r="1742" ht="61" customHeight="1">
      <x:c r="A1742" s="10" t="str">
        <x:v>C4</x:v>
      </x:c>
      <x:c r="B1742" s="10" t="str">
        <x:v>C4</x:v>
      </x:c>
      <x:c r="C1742" s="11" t="str">
        <x:v>Помещение</x:v>
      </x:c>
      <x:c r="D1742" s="11" t="str">
        <x:v>Батареи и шкаф батарей</x:v>
      </x:c>
      <x:c r="E1742" s="11" t="str">
        <x:v>Внешний комплект, 5–10 минут при нагрузке 20kW</x:v>
      </x:c>
      <x:c r="F1742" s="14" t="n">
        <x:v>1</x:v>
      </x:c>
      <x:c r="G1742" s="3" t="str">
        <x:v>к-т</x:v>
      </x:c>
      <x:c r="H1742" s="15" t="n">
        <x:v>7000</x:v>
      </x:c>
      <x:c r="I1742" s="15" t="n">
        <x:v>17000</x:v>
      </x:c>
      <x:c r="J1742" s="16" t="n">
        <x:f>IF(AND(ISNUMBER(F1742),ISNUMBER(H1742)),F1742*H1742,"")</x:f>
        <x:v>7000</x:v>
      </x:c>
      <x:c r="K1742" s="16" t="n">
        <x:f>IF(AND(ISNUMBER(F1742),ISNUMBER(I1742)),F1742*I1742,"")</x:f>
        <x:v>17000</x:v>
      </x:c>
      <x:c r="L1742" s="11" t="str">
        <x:v>Купить</x:v>
      </x:c>
      <x:c r="M1742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1742" s="11" t="str">
        <x:v>Бюджетная оценка на 03.10.2026. Источник подтверждает характеристики, а не цену.</x:v>
      </x:c>
      <x:c r="O1742" s="11" t="str">
        <x:f>IF(C1742="Опционально","Вне итога",IF(AND(ISNUMBER(F1742),ISNUMBER(H1742),ISNUMBER(I1742),F1742&gt;0,H1742&gt;=0,I1742&gt;=H1742),"Цена учтена","Уточнить цену/количество"))</x:f>
        <x:v>Цена учтена</x:v>
      </x:c>
      <x:c r="P1742" s="10"/>
      <x:c r="Q1742" s="18" t="str">
        <x:v>Бюджетная оценка автора</x:v>
      </x:c>
      <x:c r="R1742" s="18" t="str"/>
    </x:row>
    <x:row r="1743" ht="44" customHeight="1">
      <x:c r="A1743" s="10" t="str">
        <x:v>C4</x:v>
      </x:c>
      <x:c r="B1743" s="10" t="str">
        <x:v>C4</x:v>
      </x:c>
      <x:c r="C1743" s="11" t="str">
        <x:v>Помещение</x:v>
      </x:c>
      <x:c r="D1743" s="11" t="str">
        <x:v>Сервисный обход ИБП</x:v>
      </x:c>
      <x:c r="E1743" s="11" t="str">
        <x:v>Внешний maintenance bypass и кабели подключения</x:v>
      </x:c>
      <x:c r="F1743" s="14" t="n">
        <x:v>1</x:v>
      </x:c>
      <x:c r="G1743" s="3" t="str">
        <x:v>к-т</x:v>
      </x:c>
      <x:c r="H1743" s="15" t="n">
        <x:v>1000</x:v>
      </x:c>
      <x:c r="I1743" s="15" t="n">
        <x:v>4000</x:v>
      </x:c>
      <x:c r="J1743" s="16" t="n">
        <x:f>IF(AND(ISNUMBER(F1743),ISNUMBER(H1743)),F1743*H1743,"")</x:f>
        <x:v>1000</x:v>
      </x:c>
      <x:c r="K1743" s="16" t="n">
        <x:f>IF(AND(ISNUMBER(F1743),ISNUMBER(I1743)),F1743*I1743,"")</x:f>
        <x:v>4000</x:v>
      </x:c>
      <x:c r="L1743" s="11" t="str">
        <x:v>Купить</x:v>
      </x:c>
      <x:c r="M1743" s="11" t="str">
        <x:v>Позволяет обслуживать ИБП. Тип подключения согласует электрик.</x:v>
      </x:c>
      <x:c r="N1743" s="11" t="str">
        <x:v>Бюджетная оценка на 03.10.2026. Источник подтверждает характеристики, а не цену.</x:v>
      </x:c>
      <x:c r="O1743" s="11" t="str">
        <x:f>IF(C1743="Опционально","Вне итога",IF(AND(ISNUMBER(F1743),ISNUMBER(H1743),ISNUMBER(I1743),F1743&gt;0,H1743&gt;=0,I1743&gt;=H1743),"Цена учтена","Уточнить цену/количество"))</x:f>
        <x:v>Цена учтена</x:v>
      </x:c>
      <x:c r="P1743" s="10"/>
      <x:c r="Q1743" s="18" t="str">
        <x:v>Бюджетная оценка автора</x:v>
      </x:c>
      <x:c r="R1743" s="18" t="str"/>
    </x:row>
    <x:row r="1744" ht="44" customHeight="1">
      <x:c r="A1744" s="10" t="str">
        <x:v>C4</x:v>
      </x:c>
      <x:c r="B1744" s="10" t="str">
        <x:v>C4</x:v>
      </x:c>
      <x:c r="C1744" s="11" t="str">
        <x:v>Помещение</x:v>
      </x:c>
      <x:c r="D1744" s="11" t="str">
        <x:v>Распределители питания в стойках</x:v>
      </x:c>
      <x:c r="E1744" s="11" t="str">
        <x:v>2 PDU на стойку. Для &gt;8kW: 3-фазные 400V 32/63A, выходы C19 по OEM</x:v>
      </x:c>
      <x:c r="F1744" s="14" t="n">
        <x:v>2</x:v>
      </x:c>
      <x:c r="G1744" s="3" t="str">
        <x:v>шт</x:v>
      </x:c>
      <x:c r="H1744" s="15" t="n">
        <x:v>350</x:v>
      </x:c>
      <x:c r="I1744" s="15" t="n">
        <x:v>1500</x:v>
      </x:c>
      <x:c r="J1744" s="16" t="n">
        <x:f>IF(AND(ISNUMBER(F1744),ISNUMBER(H1744)),F1744*H1744,"")</x:f>
        <x:v>700</x:v>
      </x:c>
      <x:c r="K1744" s="16" t="n">
        <x:f>IF(AND(ISNUMBER(F1744),ISNUMBER(I1744)),F1744*I1744,"")</x:f>
        <x:v>3000</x:v>
      </x:c>
      <x:c r="L1744" s="11" t="str">
        <x:v>Купить</x:v>
      </x:c>
      <x:c r="M1744" s="11" t="str">
        <x:v>Число и номинал розеток уточнить по комплекту шнуров. Два PDU от одного ИБП не образуют независимые электровводы.</x:v>
      </x:c>
      <x:c r="N1744" s="11" t="str">
        <x:v>Бюджетная оценка на 03.10.2026. Источник подтверждает характеристики, а не цену.</x:v>
      </x:c>
      <x:c r="O1744" s="11" t="str">
        <x:f>IF(C1744="Опционально","Вне итога",IF(AND(ISNUMBER(F1744),ISNUMBER(H1744),ISNUMBER(I1744),F1744&gt;0,H1744&gt;=0,I1744&gt;=H1744),"Цена учтена","Уточнить цену/количество"))</x:f>
        <x:v>Цена учтена</x:v>
      </x:c>
      <x:c r="P1744" s="10"/>
      <x:c r="Q1744" s="18" t="str">
        <x:v>Бюджетная оценка автора</x:v>
      </x:c>
      <x:c r="R1744" s="18" t="str"/>
    </x:row>
    <x:row r="1745" ht="44" customHeight="1">
      <x:c r="A1745" s="10" t="str">
        <x:v>C4</x:v>
      </x:c>
      <x:c r="B1745" s="10" t="str">
        <x:v>C4</x:v>
      </x:c>
      <x:c r="C1745" s="11" t="str">
        <x:v>Помещение</x:v>
      </x:c>
      <x:c r="D1745" s="11" t="str">
        <x:v>Электрощит помещения</x:v>
      </x:c>
      <x:c r="E1745" s="11" t="str">
        <x:v>Вводной выключатель, отдельные линии IT и охлаждения, УЗИП, учёт, защитные устройства</x:v>
      </x:c>
      <x:c r="F1745" s="14" t="n">
        <x:v>1</x:v>
      </x:c>
      <x:c r="G1745" s="3" t="str">
        <x:v>к-т</x:v>
      </x:c>
      <x:c r="H1745" s="15" t="n">
        <x:v>1800</x:v>
      </x:c>
      <x:c r="I1745" s="15" t="n">
        <x:v>6000</x:v>
      </x:c>
      <x:c r="J1745" s="16" t="n">
        <x:f>IF(AND(ISNUMBER(F1745),ISNUMBER(H1745)),F1745*H1745,"")</x:f>
        <x:v>1800</x:v>
      </x:c>
      <x:c r="K1745" s="16" t="n">
        <x:f>IF(AND(ISNUMBER(F1745),ISNUMBER(I1745)),F1745*I1745,"")</x:f>
        <x:v>6000</x:v>
      </x:c>
      <x:c r="L1745" s="11" t="str">
        <x:v>Купить</x:v>
      </x:c>
      <x:c r="M1745" s="11" t="str">
        <x:v>Номиналы, селективность, УЗО и сечения определяются проектом. В цену включена комплектация щита.</x:v>
      </x:c>
      <x:c r="N1745" s="11" t="str">
        <x:v>Бюджетная оценка на 03.10.2026. Источник подтверждает характеристики, а не цену.</x:v>
      </x:c>
      <x:c r="O1745" s="11" t="str">
        <x:f>IF(C1745="Опционально","Вне итога",IF(AND(ISNUMBER(F1745),ISNUMBER(H1745),ISNUMBER(I1745),F1745&gt;0,H1745&gt;=0,I1745&gt;=H1745),"Цена учтена","Уточнить цену/количество"))</x:f>
        <x:v>Цена учтена</x:v>
      </x:c>
      <x:c r="P1745" s="10"/>
      <x:c r="Q1745" s="18" t="str">
        <x:v>Бюджетная оценка автора</x:v>
      </x:c>
      <x:c r="R1745" s="18" t="str"/>
    </x:row>
    <x:row r="1746" ht="44" customHeight="1">
      <x:c r="A1746" s="10" t="str">
        <x:v>C4</x:v>
      </x:c>
      <x:c r="B1746" s="10" t="str">
        <x:v>C4</x:v>
      </x:c>
      <x:c r="C1746" s="11" t="str">
        <x:v>Помещение</x:v>
      </x:c>
      <x:c r="D1746" s="11" t="str">
        <x:v>Силовой кабель и прокладка до комнаты</x:v>
      </x:c>
      <x:c r="E1746" s="11" t="str">
        <x:v>Кабель, лоток, вводы и крепления. Сечение по расчёту</x:v>
      </x:c>
      <x:c r="F1746" s="14" t="n">
        <x:v>30</x:v>
      </x:c>
      <x:c r="G1746" s="3" t="str">
        <x:v>м</x:v>
      </x:c>
      <x:c r="H1746" s="15" t="n">
        <x:v>40</x:v>
      </x:c>
      <x:c r="I1746" s="15" t="n">
        <x:v>100</x:v>
      </x:c>
      <x:c r="J1746" s="16" t="n">
        <x:f>IF(AND(ISNUMBER(F1746),ISNUMBER(H1746)),F1746*H1746,"")</x:f>
        <x:v>1200</x:v>
      </x:c>
      <x:c r="K1746" s="16" t="n">
        <x:f>IF(AND(ISNUMBER(F1746),ISNUMBER(I1746)),F1746*I1746,"")</x:f>
        <x:v>3000</x:v>
      </x:c>
      <x:c r="L1746" s="11" t="str">
        <x:v>Купить</x:v>
      </x:c>
      <x:c r="M1746" s="11" t="str">
        <x:v>Исходная трасса 30 м. Меняется после обмера. Не является готовым выбором сечения кабеля.</x:v>
      </x:c>
      <x:c r="N1746" s="11" t="str">
        <x:v>Бюджетная оценка на 03.10.2026. Источник подтверждает характеристики, а не цену.</x:v>
      </x:c>
      <x:c r="O1746" s="11" t="str">
        <x:f>IF(C1746="Опционально","Вне итога",IF(AND(ISNUMBER(F1746),ISNUMBER(H1746),ISNUMBER(I1746),F1746&gt;0,H1746&gt;=0,I1746&gt;=H1746),"Цена учтена","Уточнить цену/количество"))</x:f>
        <x:v>Цена учтена</x:v>
      </x:c>
      <x:c r="P1746" s="10"/>
      <x:c r="Q1746" s="18" t="str">
        <x:v>Бюджетная оценка автора</x:v>
      </x:c>
      <x:c r="R1746" s="18" t="str"/>
    </x:row>
    <x:row r="1747" ht="44" customHeight="1">
      <x:c r="A1747" s="10" t="str">
        <x:v>C4</x:v>
      </x:c>
      <x:c r="B1747" s="10" t="str">
        <x:v>C4</x:v>
      </x:c>
      <x:c r="C1747" s="11" t="str">
        <x:v>Помещение</x:v>
      </x:c>
      <x:c r="D1747" s="11" t="str">
        <x:v>Внутренние силовые линии</x:v>
      </x:c>
      <x:c r="E1747" s="11" t="str">
        <x:v>Кабели от щита до ИБП/PDU и оборудования охлаждения</x:v>
      </x:c>
      <x:c r="F1747" s="14" t="n">
        <x:v>15</x:v>
      </x:c>
      <x:c r="G1747" s="3" t="str">
        <x:v>м</x:v>
      </x:c>
      <x:c r="H1747" s="15" t="n">
        <x:v>25</x:v>
      </x:c>
      <x:c r="I1747" s="15" t="n">
        <x:v>70</x:v>
      </x:c>
      <x:c r="J1747" s="16" t="n">
        <x:f>IF(AND(ISNUMBER(F1747),ISNUMBER(H1747)),F1747*H1747,"")</x:f>
        <x:v>375</x:v>
      </x:c>
      <x:c r="K1747" s="16" t="n">
        <x:f>IF(AND(ISNUMBER(F1747),ISNUMBER(I1747)),F1747*I1747,"")</x:f>
        <x:v>1050</x:v>
      </x:c>
      <x:c r="L1747" s="11" t="str">
        <x:v>Купить</x:v>
      </x:c>
      <x:c r="M1747" s="11" t="str">
        <x:v>Исходные длины. Наконечники, разъёмы и крепёж учтены в строке расходников.</x:v>
      </x:c>
      <x:c r="N1747" s="11" t="str">
        <x:v>Бюджетная оценка на 03.10.2026. Источник подтверждает характеристики, а не цену.</x:v>
      </x:c>
      <x:c r="O1747" s="11" t="str">
        <x:f>IF(C1747="Опционально","Вне итога",IF(AND(ISNUMBER(F1747),ISNUMBER(H1747),ISNUMBER(I1747),F1747&gt;0,H1747&gt;=0,I1747&gt;=H1747),"Цена учтена","Уточнить цену/количество"))</x:f>
        <x:v>Цена учтена</x:v>
      </x:c>
      <x:c r="P1747" s="10"/>
      <x:c r="Q1747" s="18" t="str">
        <x:v>Бюджетная оценка автора</x:v>
      </x:c>
      <x:c r="R1747" s="18" t="str"/>
    </x:row>
    <x:row r="1748" ht="61" customHeight="1">
      <x:c r="A1748" s="10" t="str">
        <x:v>C4</x:v>
      </x:c>
      <x:c r="B1748" s="10" t="str">
        <x:v>C4</x:v>
      </x:c>
      <x:c r="C1748" s="11" t="str">
        <x:v>Помещение</x:v>
      </x:c>
      <x:c r="D1748" s="11" t="str">
        <x:v>Резерв на увеличение доступной мощности</x:v>
      </x:c>
      <x:c r="E1748" s="11" t="str">
        <x:v>Техническое присоединение/изменение ввода, если существующей мощности не хватает</x:v>
      </x:c>
      <x:c r="F1748" s="14" t="n">
        <x:v>1</x:v>
      </x:c>
      <x:c r="G1748" s="3" t="str">
        <x:v>резерв</x:v>
      </x:c>
      <x:c r="H1748" s="15" t="n">
        <x:v>0</x:v>
      </x:c>
      <x:c r="I1748" s="15" t="n">
        <x:v>20000</x:v>
      </x:c>
      <x:c r="J1748" s="16" t="n">
        <x:f>IF(AND(ISNUMBER(F1748),ISNUMBER(H1748)),F1748*H1748,"")</x:f>
        <x:v>0</x:v>
      </x:c>
      <x:c r="K1748" s="16" t="n">
        <x:f>IF(AND(ISNUMBER(F1748),ISNUMBER(I1748)),F1748*I1748,"")</x:f>
        <x:v>20000</x:v>
      </x:c>
      <x:c r="L1748" s="11" t="str">
        <x:v>Резерв</x:v>
      </x:c>
      <x:c r="M1748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1748" s="11" t="str">
        <x:v>Бюджетная оценка на 03.10.2026. Источник подтверждает характеристики, а не цену.</x:v>
      </x:c>
      <x:c r="O1748" s="11" t="str">
        <x:f>IF(C1748="Опционально","Вне итога",IF(AND(ISNUMBER(F1748),ISNUMBER(H1748),ISNUMBER(I1748),F1748&gt;0,H1748&gt;=0,I1748&gt;=H1748),"Цена учтена","Уточнить цену/количество"))</x:f>
        <x:v>Цена учтена</x:v>
      </x:c>
      <x:c r="P1748" s="10"/>
      <x:c r="Q1748" s="18" t="str">
        <x:v>Бюджетная оценка автора</x:v>
      </x:c>
      <x:c r="R1748" s="18" t="str"/>
    </x:row>
    <x:row r="1749" ht="61" customHeight="1">
      <x:c r="A1749" s="10" t="str">
        <x:v>C4</x:v>
      </x:c>
      <x:c r="B1749" s="10" t="str">
        <x:v>C4</x:v>
      </x:c>
      <x:c r="C1749" s="11" t="str">
        <x:v>Помещение</x:v>
      </x:c>
      <x:c r="D1749" s="11" t="str">
        <x:v>Постоянное охлаждение комнаты</x:v>
      </x:c>
      <x:c r="E1749" s="11" t="str">
        <x:v>2 установка(и), суммарно ≥26kW холода. Работа 24/7</x:v>
      </x:c>
      <x:c r="F1749" s="14" t="n">
        <x:v>2</x:v>
      </x:c>
      <x:c r="G1749" s="3" t="str">
        <x:v>шт</x:v>
      </x:c>
      <x:c r="H1749" s="15" t="n">
        <x:v>4550</x:v>
      </x:c>
      <x:c r="I1749" s="15" t="n">
        <x:v>11050</x:v>
      </x:c>
      <x:c r="J1749" s="16" t="n">
        <x:f>IF(AND(ISNUMBER(F1749),ISNUMBER(H1749)),F1749*H1749,"")</x:f>
        <x:v>9100</x:v>
      </x:c>
      <x:c r="K1749" s="16" t="n">
        <x:f>IF(AND(ISNUMBER(F1749),ISNUMBER(I1749)),F1749*I1749,"")</x:f>
        <x:v>22100</x:v>
      </x:c>
      <x:c r="L1749" s="11" t="str">
        <x:v>Купить</x:v>
      </x:c>
      <x:c r="M1749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1749" s="11" t="str">
        <x:v>Бюджетная оценка на 03.10.2026. Источник подтверждает характеристики, а не цену.</x:v>
      </x:c>
      <x:c r="O1749" s="11" t="str">
        <x:f>IF(C1749="Опционально","Вне итога",IF(AND(ISNUMBER(F1749),ISNUMBER(H1749),ISNUMBER(I1749),F1749&gt;0,H1749&gt;=0,I1749&gt;=H1749),"Цена учтена","Уточнить цену/количество"))</x:f>
        <x:v>Цена учтена</x:v>
      </x:c>
      <x:c r="P1749" s="10"/>
      <x:c r="Q1749" s="18" t="str">
        <x:v>Бюджетная оценка автора</x:v>
      </x:c>
      <x:c r="R1749" s="18" t="str"/>
    </x:row>
    <x:row r="1750" ht="44" customHeight="1">
      <x:c r="A1750" s="10" t="str">
        <x:v>C4</x:v>
      </x:c>
      <x:c r="B1750" s="10" t="str">
        <x:v>C4</x:v>
      </x:c>
      <x:c r="C1750" s="11" t="str">
        <x:v>Помещение</x:v>
      </x:c>
      <x:c r="D1750" s="11" t="str">
        <x:v>Трассы охлаждения и дренаж</x:v>
      </x:c>
      <x:c r="E1750" s="11" t="str">
        <x:v>Подача/обратка или фреон, теплоизоляция, отвод конденсата, кронштейны</x:v>
      </x:c>
      <x:c r="F1750" s="14" t="n">
        <x:v>40</x:v>
      </x:c>
      <x:c r="G1750" s="3" t="str">
        <x:v>м</x:v>
      </x:c>
      <x:c r="H1750" s="15" t="n">
        <x:v>25</x:v>
      </x:c>
      <x:c r="I1750" s="15" t="n">
        <x:v>65</x:v>
      </x:c>
      <x:c r="J1750" s="16" t="n">
        <x:f>IF(AND(ISNUMBER(F1750),ISNUMBER(H1750)),F1750*H1750,"")</x:f>
        <x:v>1000</x:v>
      </x:c>
      <x:c r="K1750" s="16" t="n">
        <x:f>IF(AND(ISNUMBER(F1750),ISNUMBER(I1750)),F1750*I1750,"")</x:f>
        <x:v>2600</x:v>
      </x:c>
      <x:c r="L1750" s="11" t="str">
        <x:v>Купить</x:v>
      </x:c>
      <x:c r="M1750" s="11" t="str">
        <x:v>20 м на установку как исходная длина. Проверить допустимую длину и перепад высот.</x:v>
      </x:c>
      <x:c r="N1750" s="11" t="str">
        <x:v>Бюджетная оценка на 03.10.2026. Источник подтверждает характеристики, а не цену.</x:v>
      </x:c>
      <x:c r="O1750" s="11" t="str">
        <x:f>IF(C1750="Опционально","Вне итога",IF(AND(ISNUMBER(F1750),ISNUMBER(H1750),ISNUMBER(I1750),F1750&gt;0,H1750&gt;=0,I1750&gt;=H1750),"Цена учтена","Уточнить цену/количество"))</x:f>
        <x:v>Цена учтена</x:v>
      </x:c>
      <x:c r="P1750" s="10"/>
      <x:c r="Q1750" s="18" t="str">
        <x:v>Бюджетная оценка автора</x:v>
      </x:c>
      <x:c r="R1750" s="18" t="str"/>
    </x:row>
    <x:row r="1751" ht="44" customHeight="1">
      <x:c r="A1751" s="10" t="str">
        <x:v>C4</x:v>
      </x:c>
      <x:c r="B1751" s="10" t="str">
        <x:v>C4</x:v>
      </x:c>
      <x:c r="C1751" s="11" t="str">
        <x:v>Помещение</x:v>
      </x:c>
      <x:c r="D1751" s="11" t="str">
        <x:v>Монтаж и настройка охлаждения</x:v>
      </x:c>
      <x:c r="E1751" s="11" t="str">
        <x:v>Установка наружных блоков, вакуумирование/заправка, настройка 24/7</x:v>
      </x:c>
      <x:c r="F1751" s="14" t="n">
        <x:v>2</x:v>
      </x:c>
      <x:c r="G1751" s="3" t="str">
        <x:v>усл</x:v>
      </x:c>
      <x:c r="H1751" s="15" t="n">
        <x:v>600</x:v>
      </x:c>
      <x:c r="I1751" s="15" t="n">
        <x:v>1800</x:v>
      </x:c>
      <x:c r="J1751" s="16" t="n">
        <x:f>IF(AND(ISNUMBER(F1751),ISNUMBER(H1751)),F1751*H1751,"")</x:f>
        <x:v>1200</x:v>
      </x:c>
      <x:c r="K1751" s="16" t="n">
        <x:f>IF(AND(ISNUMBER(F1751),ISNUMBER(I1751)),F1751*I1751,"")</x:f>
        <x:v>3600</x:v>
      </x:c>
      <x:c r="L1751" s="11" t="str">
        <x:v>Купить</x:v>
      </x:c>
      <x:c r="M1751" s="11" t="str"/>
      <x:c r="N1751" s="11" t="str">
        <x:v>Бюджетная оценка на 03.10.2026. Источник подтверждает характеристики, а не цену.</x:v>
      </x:c>
      <x:c r="O1751" s="11" t="str">
        <x:f>IF(C1751="Опционально","Вне итога",IF(AND(ISNUMBER(F1751),ISNUMBER(H1751),ISNUMBER(I1751),F1751&gt;0,H1751&gt;=0,I1751&gt;=H1751),"Цена учтена","Уточнить цену/количество"))</x:f>
        <x:v>Цена учтена</x:v>
      </x:c>
      <x:c r="P1751" s="10"/>
      <x:c r="Q1751" s="18" t="str">
        <x:v>Бюджетная оценка автора</x:v>
      </x:c>
      <x:c r="R1751" s="18" t="str"/>
    </x:row>
    <x:row r="1752" ht="44" customHeight="1">
      <x:c r="A1752" s="10" t="str">
        <x:v>C4</x:v>
      </x:c>
      <x:c r="B1752" s="10" t="str">
        <x:v>C4</x:v>
      </x:c>
      <x:c r="C1752" s="11" t="str">
        <x:v>Помещение</x:v>
      </x:c>
      <x:c r="D1752" s="11" t="str">
        <x:v>Разделение холодного и горячего воздуха</x:v>
      </x:c>
      <x:c r="E1752" s="11" t="str">
        <x:v>Направление потока, панели/изоляция, проект размещения</x:v>
      </x:c>
      <x:c r="F1752" s="14" t="n">
        <x:v>1</x:v>
      </x:c>
      <x:c r="G1752" s="3" t="str">
        <x:v>к-т</x:v>
      </x:c>
      <x:c r="H1752" s="15" t="n">
        <x:v>1200</x:v>
      </x:c>
      <x:c r="I1752" s="15" t="n">
        <x:v>4500</x:v>
      </x:c>
      <x:c r="J1752" s="16" t="n">
        <x:f>IF(AND(ISNUMBER(F1752),ISNUMBER(H1752)),F1752*H1752,"")</x:f>
        <x:v>1200</x:v>
      </x:c>
      <x:c r="K1752" s="16" t="n">
        <x:f>IF(AND(ISNUMBER(F1752),ISNUMBER(I1752)),F1752*I1752,"")</x:f>
        <x:v>4500</x:v>
      </x:c>
      <x:c r="L1752" s="11" t="str">
        <x:v>Купить</x:v>
      </x:c>
      <x:c r="M1752" s="11" t="str">
        <x:v>Не закрывать выходы горячего воздуха. Обслуживание и противопожарные проходы сохранить.</x:v>
      </x:c>
      <x:c r="N1752" s="11" t="str">
        <x:v>Бюджетная оценка на 03.10.2026. Источник подтверждает характеристики, а не цену.</x:v>
      </x:c>
      <x:c r="O1752" s="11" t="str">
        <x:f>IF(C1752="Опционально","Вне итога",IF(AND(ISNUMBER(F1752),ISNUMBER(H1752),ISNUMBER(I1752),F1752&gt;0,H1752&gt;=0,I1752&gt;=H1752),"Цена учтена","Уточнить цену/количество"))</x:f>
        <x:v>Цена учтена</x:v>
      </x:c>
      <x:c r="P1752" s="10"/>
      <x:c r="Q1752" s="18" t="str">
        <x:v>Бюджетная оценка автора</x:v>
      </x:c>
      <x:c r="R1752" s="18" t="str"/>
    </x:row>
    <x:row r="1753" ht="44" customHeight="1">
      <x:c r="A1753" s="10" t="str">
        <x:v>C4</x:v>
      </x:c>
      <x:c r="B1753" s="10" t="str">
        <x:v>C4</x:v>
      </x:c>
      <x:c r="C1753" s="11" t="str">
        <x:v>Помещение</x:v>
      </x:c>
      <x:c r="D1753" s="11" t="str">
        <x:v>Вентиляция и уплотнение вводов</x:v>
      </x:c>
      <x:c r="E1753" s="11" t="str">
        <x:v>Регулируемая вентиляция, решётки/фильтры, герметизация проходок</x:v>
      </x:c>
      <x:c r="F1753" s="14" t="n">
        <x:v>1</x:v>
      </x:c>
      <x:c r="G1753" s="3" t="str">
        <x:v>к-т</x:v>
      </x:c>
      <x:c r="H1753" s="15" t="n">
        <x:v>800</x:v>
      </x:c>
      <x:c r="I1753" s="15" t="n">
        <x:v>3500</x:v>
      </x:c>
      <x:c r="J1753" s="16" t="n">
        <x:f>IF(AND(ISNUMBER(F1753),ISNUMBER(H1753)),F1753*H1753,"")</x:f>
        <x:v>800</x:v>
      </x:c>
      <x:c r="K1753" s="16" t="n">
        <x:f>IF(AND(ISNUMBER(F1753),ISNUMBER(I1753)),F1753*I1753,"")</x:f>
        <x:v>3500</x:v>
      </x:c>
      <x:c r="L1753" s="11" t="str">
        <x:v>Купить</x:v>
      </x:c>
      <x:c r="M1753" s="11" t="str">
        <x:v>Кондиционер не обеспечивает приток воздуха сам по себе. Решение согласуется с расчётом охлаждения.</x:v>
      </x:c>
      <x:c r="N1753" s="11" t="str">
        <x:v>Бюджетная оценка на 03.10.2026. Источник подтверждает характеристики, а не цену.</x:v>
      </x:c>
      <x:c r="O1753" s="11" t="str">
        <x:f>IF(C1753="Опционально","Вне итога",IF(AND(ISNUMBER(F1753),ISNUMBER(H1753),ISNUMBER(I1753),F1753&gt;0,H1753&gt;=0,I1753&gt;=H1753),"Цена учтена","Уточнить цену/количество"))</x:f>
        <x:v>Цена учтена</x:v>
      </x:c>
      <x:c r="P1753" s="10"/>
      <x:c r="Q1753" s="18" t="str">
        <x:v>Бюджетная оценка автора</x:v>
      </x:c>
      <x:c r="R1753" s="18" t="str"/>
    </x:row>
    <x:row r="1754" ht="44" customHeight="1">
      <x:c r="A1754" s="10" t="str">
        <x:v>C4</x:v>
      </x:c>
      <x:c r="B1754" s="10" t="str">
        <x:v>C4</x:v>
      </x:c>
      <x:c r="C1754" s="11" t="str">
        <x:v>Помещение</x:v>
      </x:c>
      <x:c r="D1754" s="11" t="str">
        <x:v>Пожарная сигнализация</x:v>
      </x:c>
      <x:c r="E1754" s="11" t="str">
        <x:v>Датчик дыма, подключение к существующей системе или автономный комплект</x:v>
      </x:c>
      <x:c r="F1754" s="14" t="n">
        <x:v>1</x:v>
      </x:c>
      <x:c r="G1754" s="3" t="str">
        <x:v>к-т</x:v>
      </x:c>
      <x:c r="H1754" s="15" t="n">
        <x:v>150</x:v>
      </x:c>
      <x:c r="I1754" s="15" t="n">
        <x:v>700</x:v>
      </x:c>
      <x:c r="J1754" s="16" t="n">
        <x:f>IF(AND(ISNUMBER(F1754),ISNUMBER(H1754)),F1754*H1754,"")</x:f>
        <x:v>150</x:v>
      </x:c>
      <x:c r="K1754" s="16" t="n">
        <x:f>IF(AND(ISNUMBER(F1754),ISNUMBER(I1754)),F1754*I1754,"")</x:f>
        <x:v>700</x:v>
      </x:c>
      <x:c r="L1754" s="11" t="str">
        <x:v>Купить</x:v>
      </x:c>
      <x:c r="M1754" s="11" t="str"/>
      <x:c r="N1754" s="11" t="str">
        <x:v>Бюджетная оценка на 03.10.2026. Источник подтверждает характеристики, а не цену.</x:v>
      </x:c>
      <x:c r="O1754" s="11" t="str">
        <x:f>IF(C1754="Опционально","Вне итога",IF(AND(ISNUMBER(F1754),ISNUMBER(H1754),ISNUMBER(I1754),F1754&gt;0,H1754&gt;=0,I1754&gt;=H1754),"Цена учтена","Уточнить цену/количество"))</x:f>
        <x:v>Цена учтена</x:v>
      </x:c>
      <x:c r="P1754" s="10"/>
      <x:c r="Q1754" s="18" t="str">
        <x:v>Бюджетная оценка автора</x:v>
      </x:c>
      <x:c r="R1754" s="18" t="str"/>
    </x:row>
    <x:row r="1755" ht="44" customHeight="1">
      <x:c r="A1755" s="10" t="str">
        <x:v>C4</x:v>
      </x:c>
      <x:c r="B1755" s="10" t="str">
        <x:v>C4</x:v>
      </x:c>
      <x:c r="C1755" s="11" t="str">
        <x:v>Помещение</x:v>
      </x:c>
      <x:c r="D1755" s="11" t="str">
        <x:v>Огнетушители и обозначения</x:v>
      </x:c>
      <x:c r="E1755" s="11" t="str">
        <x:v>2 подходящих для электрооборудования огнетушителя, указатели</x:v>
      </x:c>
      <x:c r="F1755" s="14" t="n">
        <x:v>1</x:v>
      </x:c>
      <x:c r="G1755" s="3" t="str">
        <x:v>к-т</x:v>
      </x:c>
      <x:c r="H1755" s="15" t="n">
        <x:v>140</x:v>
      </x:c>
      <x:c r="I1755" s="15" t="n">
        <x:v>400</x:v>
      </x:c>
      <x:c r="J1755" s="16" t="n">
        <x:f>IF(AND(ISNUMBER(F1755),ISNUMBER(H1755)),F1755*H1755,"")</x:f>
        <x:v>140</x:v>
      </x:c>
      <x:c r="K1755" s="16" t="n">
        <x:f>IF(AND(ISNUMBER(F1755),ISNUMBER(I1755)),F1755*I1755,"")</x:f>
        <x:v>400</x:v>
      </x:c>
      <x:c r="L1755" s="11" t="str">
        <x:v>Купить</x:v>
      </x:c>
      <x:c r="M1755" s="11" t="str">
        <x:v>Тип и размещение определяет местный проект помещения.</x:v>
      </x:c>
      <x:c r="N1755" s="11" t="str">
        <x:v>Бюджетная оценка на 03.10.2026. Источник подтверждает характеристики, а не цену.</x:v>
      </x:c>
      <x:c r="O1755" s="11" t="str">
        <x:f>IF(C1755="Опционально","Вне итога",IF(AND(ISNUMBER(F1755),ISNUMBER(H1755),ISNUMBER(I1755),F1755&gt;0,H1755&gt;=0,I1755&gt;=H1755),"Цена учтена","Уточнить цену/количество"))</x:f>
        <x:v>Цена учтена</x:v>
      </x:c>
      <x:c r="P1755" s="10"/>
      <x:c r="Q1755" s="18" t="str">
        <x:v>Бюджетная оценка автора</x:v>
      </x:c>
      <x:c r="R1755" s="18" t="str"/>
    </x:row>
    <x:row r="1756" ht="44" customHeight="1">
      <x:c r="A1756" s="10" t="str">
        <x:v>C4</x:v>
      </x:c>
      <x:c r="B1756" s="10" t="str">
        <x:v>C4</x:v>
      </x:c>
      <x:c r="C1756" s="11" t="str">
        <x:v>Помещение</x:v>
      </x:c>
      <x:c r="D1756" s="11" t="str">
        <x:v>Контроль температуры и влажности</x:v>
      </x:c>
      <x:c r="E1756" s="11" t="str">
        <x:v>Сетевой датчик с 2–4 внешними зондами и уведомлением</x:v>
      </x:c>
      <x:c r="F1756" s="14" t="n">
        <x:v>1</x:v>
      </x:c>
      <x:c r="G1756" s="3" t="str">
        <x:v>к-т</x:v>
      </x:c>
      <x:c r="H1756" s="15" t="n">
        <x:v>150</x:v>
      </x:c>
      <x:c r="I1756" s="15" t="n">
        <x:v>600</x:v>
      </x:c>
      <x:c r="J1756" s="16" t="n">
        <x:f>IF(AND(ISNUMBER(F1756),ISNUMBER(H1756)),F1756*H1756,"")</x:f>
        <x:v>150</x:v>
      </x:c>
      <x:c r="K1756" s="16" t="n">
        <x:f>IF(AND(ISNUMBER(F1756),ISNUMBER(I1756)),F1756*I1756,"")</x:f>
        <x:v>600</x:v>
      </x:c>
      <x:c r="L1756" s="11" t="str">
        <x:v>Купить</x:v>
      </x:c>
      <x:c r="M1756" s="11" t="str">
        <x:v>Настроить аварийное завершение работы при перегреве/сбое охлаждения.</x:v>
      </x:c>
      <x:c r="N1756" s="11" t="str">
        <x:v>Бюджетная оценка на 03.10.2026. Источник подтверждает характеристики, а не цену.</x:v>
      </x:c>
      <x:c r="O1756" s="11" t="str">
        <x:f>IF(C1756="Опционально","Вне итога",IF(AND(ISNUMBER(F1756),ISNUMBER(H1756),ISNUMBER(I1756),F1756&gt;0,H1756&gt;=0,I1756&gt;=H1756),"Цена учтена","Уточнить цену/количество"))</x:f>
        <x:v>Цена учтена</x:v>
      </x:c>
      <x:c r="P1756" s="10"/>
      <x:c r="Q1756" s="18" t="str">
        <x:v>Бюджетная оценка автора</x:v>
      </x:c>
      <x:c r="R1756" s="18" t="str"/>
    </x:row>
    <x:row r="1757" ht="44" customHeight="1">
      <x:c r="A1757" s="10" t="str">
        <x:v>C4</x:v>
      </x:c>
      <x:c r="B1757" s="10" t="str">
        <x:v>C4</x:v>
      </x:c>
      <x:c r="C1757" s="11" t="str">
        <x:v>Помещение</x:v>
      </x:c>
      <x:c r="D1757" s="11" t="str">
        <x:v>Крепёж и мелкие расходники</x:v>
      </x:c>
      <x:c r="E1757" s="11" t="str">
        <x:v>Наконечники, клеммы, маркировка, стяжки-липучки, вводы, запас кабеля</x:v>
      </x:c>
      <x:c r="F1757" s="14" t="n">
        <x:v>1</x:v>
      </x:c>
      <x:c r="G1757" s="3" t="str">
        <x:v>к-т</x:v>
      </x:c>
      <x:c r="H1757" s="15" t="n">
        <x:v>500</x:v>
      </x:c>
      <x:c r="I1757" s="15" t="n">
        <x:v>1800</x:v>
      </x:c>
      <x:c r="J1757" s="16" t="n">
        <x:f>IF(AND(ISNUMBER(F1757),ISNUMBER(H1757)),F1757*H1757,"")</x:f>
        <x:v>500</x:v>
      </x:c>
      <x:c r="K1757" s="16" t="n">
        <x:f>IF(AND(ISNUMBER(F1757),ISNUMBER(I1757)),F1757*I1757,"")</x:f>
        <x:v>1800</x:v>
      </x:c>
      <x:c r="L1757" s="11" t="str">
        <x:v>Купить</x:v>
      </x:c>
      <x:c r="M1757" s="11" t="str"/>
      <x:c r="N1757" s="11" t="str">
        <x:v>Бюджетная оценка на 03.10.2026. Источник подтверждает характеристики, а не цену.</x:v>
      </x:c>
      <x:c r="O1757" s="11" t="str">
        <x:f>IF(C1757="Опционально","Вне итога",IF(AND(ISNUMBER(F1757),ISNUMBER(H1757),ISNUMBER(I1757),F1757&gt;0,H1757&gt;=0,I1757&gt;=H1757),"Цена учтена","Уточнить цену/количество"))</x:f>
        <x:v>Цена учтена</x:v>
      </x:c>
      <x:c r="P1757" s="10"/>
      <x:c r="Q1757" s="18" t="str">
        <x:v>Бюджетная оценка автора</x:v>
      </x:c>
      <x:c r="R1757" s="18" t="str"/>
    </x:row>
    <x:row r="1758" ht="44" customHeight="1">
      <x:c r="A1758" s="10" t="str">
        <x:v>C4</x:v>
      </x:c>
      <x:c r="B1758" s="10" t="str">
        <x:v>C4</x:v>
      </x:c>
      <x:c r="C1758" s="11" t="str">
        <x:v>Помещение</x:v>
      </x:c>
      <x:c r="D1758" s="11" t="str">
        <x:v>Монтаж и измерения электрики</x:v>
      </x:c>
      <x:c r="E1758" s="11" t="str">
        <x:v>Монтаж, проверка защит, заземления и нагрузочный тест</x:v>
      </x:c>
      <x:c r="F1758" s="14" t="n">
        <x:v>1</x:v>
      </x:c>
      <x:c r="G1758" s="3" t="str">
        <x:v>усл</x:v>
      </x:c>
      <x:c r="H1758" s="15" t="n">
        <x:v>2500</x:v>
      </x:c>
      <x:c r="I1758" s="15" t="n">
        <x:v>8000</x:v>
      </x:c>
      <x:c r="J1758" s="16" t="n">
        <x:f>IF(AND(ISNUMBER(F1758),ISNUMBER(H1758)),F1758*H1758,"")</x:f>
        <x:v>2500</x:v>
      </x:c>
      <x:c r="K1758" s="16" t="n">
        <x:f>IF(AND(ISNUMBER(F1758),ISNUMBER(I1758)),F1758*I1758,"")</x:f>
        <x:v>8000</x:v>
      </x:c>
      <x:c r="L1758" s="11" t="str">
        <x:v>Купить</x:v>
      </x:c>
      <x:c r="M1758" s="11" t="str"/>
      <x:c r="N1758" s="11" t="str">
        <x:v>Бюджетная оценка на 03.10.2026. Источник подтверждает характеристики, а не цену.</x:v>
      </x:c>
      <x:c r="O1758" s="11" t="str">
        <x:f>IF(C1758="Опционально","Вне итога",IF(AND(ISNUMBER(F1758),ISNUMBER(H1758),ISNUMBER(I1758),F1758&gt;0,H1758&gt;=0,I1758&gt;=H1758),"Цена учтена","Уточнить цену/количество"))</x:f>
        <x:v>Цена учтена</x:v>
      </x:c>
      <x:c r="P1758" s="10"/>
      <x:c r="Q1758" s="18" t="str">
        <x:v>Бюджетная оценка автора</x:v>
      </x:c>
      <x:c r="R1758" s="18" t="str"/>
    </x:row>
    <x:row r="1759" ht="44" customHeight="1">
      <x:c r="A1759" s="10" t="str">
        <x:v>C4</x:v>
      </x:c>
      <x:c r="B1759" s="10" t="str">
        <x:v>C4</x:v>
      </x:c>
      <x:c r="C1759" s="11" t="str">
        <x:v>Помещение</x:v>
      </x:c>
      <x:c r="D1759" s="11" t="str">
        <x:v>Доставка, разгрузка и занос</x:v>
      </x:c>
      <x:c r="E1759" s="11" t="str">
        <x:v>Транспорт, такелаж, страховка перевозки</x:v>
      </x:c>
      <x:c r="F1759" s="14" t="n">
        <x:v>1</x:v>
      </x:c>
      <x:c r="G1759" s="3" t="str">
        <x:v>усл</x:v>
      </x:c>
      <x:c r="H1759" s="15" t="n">
        <x:v>2000</x:v>
      </x:c>
      <x:c r="I1759" s="15" t="n">
        <x:v>10000</x:v>
      </x:c>
      <x:c r="J1759" s="16" t="n">
        <x:f>IF(AND(ISNUMBER(F1759),ISNUMBER(H1759)),F1759*H1759,"")</x:f>
        <x:v>2000</x:v>
      </x:c>
      <x:c r="K1759" s="16" t="n">
        <x:f>IF(AND(ISNUMBER(F1759),ISNUMBER(I1759)),F1759*I1759,"")</x:f>
        <x:v>10000</x:v>
      </x:c>
      <x:c r="L1759" s="11" t="str">
        <x:v>Купить</x:v>
      </x:c>
      <x:c r="M1759" s="11" t="str">
        <x:v>Без импортной пошлины/НДС. Для тяжёлых серверов проверить маршрут заноса заранее.</x:v>
      </x:c>
      <x:c r="N1759" s="11" t="str">
        <x:v>Бюджетная оценка на 03.10.2026. Источник подтверждает характеристики, а не цену.</x:v>
      </x:c>
      <x:c r="O1759" s="11" t="str">
        <x:f>IF(C1759="Опционально","Вне итога",IF(AND(ISNUMBER(F1759),ISNUMBER(H1759),ISNUMBER(I1759),F1759&gt;0,H1759&gt;=0,I1759&gt;=H1759),"Цена учтена","Уточнить цену/количество"))</x:f>
        <x:v>Цена учтена</x:v>
      </x:c>
      <x:c r="P1759" s="10"/>
      <x:c r="Q1759" s="18" t="str">
        <x:v>Бюджетная оценка автора</x:v>
      </x:c>
      <x:c r="R1759" s="18" t="str"/>
    </x:row>
    <x:row r="1760" ht="44" customHeight="1">
      <x:c r="A1760" s="10" t="str">
        <x:v>C4</x:v>
      </x:c>
      <x:c r="B1760" s="10" t="str">
        <x:v>C4</x:v>
      </x:c>
      <x:c r="C1760" s="11" t="str">
        <x:v>Опционально</x:v>
      </x:c>
      <x:c r="D1760" s="11" t="str">
        <x:v>Резервная система охлаждения</x:v>
      </x:c>
      <x:c r="E1760" s="11" t="str">
        <x:v>N+1 с автоматическим переключением, расчёт отдельно</x:v>
      </x:c>
      <x:c r="F1760" s="14" t="n">
        <x:v>1</x:v>
      </x:c>
      <x:c r="G1760" s="3" t="str">
        <x:v>к-т</x:v>
      </x:c>
      <x:c r="H1760" s="15"/>
      <x:c r="I1760" s="15"/>
      <x:c r="J1760" s="16" t="str">
        <x:f>IF(AND(ISNUMBER(F1760),ISNUMBER(H1760)),F1760*H1760,"")</x:f>
      </x:c>
      <x:c r="K1760" s="16" t="str">
        <x:f>IF(AND(ISNUMBER(F1760),ISNUMBER(I1760)),F1760*I1760,"")</x:f>
      </x:c>
      <x:c r="L1760" s="11" t="str">
        <x:v>По проекту</x:v>
      </x:c>
      <x:c r="M1760" s="11" t="str">
        <x:v>Нужна для непрерывной работы при отказе охлаждения. В базовом бюджете система останавливается безопасно.</x:v>
      </x:c>
      <x:c r="N1760" s="11" t="str">
        <x:v>Без цены. Требуется отдельное предложение.</x:v>
      </x:c>
      <x:c r="O1760" s="11" t="str">
        <x:f>IF(C1760="Опционально","Вне итога",IF(AND(ISNUMBER(F1760),ISNUMBER(H1760),ISNUMBER(I1760),F1760&gt;0,H1760&gt;=0,I1760&gt;=H1760),"Цена учтена","Уточнить цену/количество"))</x:f>
        <x:v>Вне итога</x:v>
      </x:c>
      <x:c r="P1760" s="10"/>
      <x:c r="Q1760" s="18" t="str">
        <x:v>Бюджетная оценка автора</x:v>
      </x:c>
      <x:c r="R1760" s="18" t="str"/>
    </x:row>
    <x:row r="1761" ht="44" customHeight="1">
      <x:c r="A1761" s="10" t="str">
        <x:v>C4</x:v>
      </x:c>
      <x:c r="B1761" s="10" t="str">
        <x:v>C4</x:v>
      </x:c>
      <x:c r="C1761" s="11" t="str">
        <x:v>Опционально</x:v>
      </x:c>
      <x:c r="D1761" s="11" t="str">
        <x:v>Генератор и переключение ввода</x:v>
      </x:c>
      <x:c r="E1761" s="11" t="str">
        <x:v>Для длительных отключений, размер по проекту</x:v>
      </x:c>
      <x:c r="F1761" s="14" t="n">
        <x:v>1</x:v>
      </x:c>
      <x:c r="G1761" s="3" t="str">
        <x:v>к-т</x:v>
      </x:c>
      <x:c r="H1761" s="15"/>
      <x:c r="I1761" s="15"/>
      <x:c r="J1761" s="16" t="str">
        <x:f>IF(AND(ISNUMBER(F1761),ISNUMBER(H1761)),F1761*H1761,"")</x:f>
      </x:c>
      <x:c r="K1761" s="16" t="str">
        <x:f>IF(AND(ISNUMBER(F1761),ISNUMBER(I1761)),F1761*I1761,"")</x:f>
      </x:c>
      <x:c r="L1761" s="11" t="str">
        <x:v>По проекту</x:v>
      </x:c>
      <x:c r="M1761" s="11" t="str">
        <x:v>Не включён в базовую сумму. ИБП рассчитан на короткую автономность и завершение работы.</x:v>
      </x:c>
      <x:c r="N1761" s="11" t="str">
        <x:v>Без цены. Требуется отдельное предложение.</x:v>
      </x:c>
      <x:c r="O1761" s="11" t="str">
        <x:f>IF(C1761="Опционально","Вне итога",IF(AND(ISNUMBER(F1761),ISNUMBER(H1761),ISNUMBER(I1761),F1761&gt;0,H1761&gt;=0,I1761&gt;=H1761),"Цена учтена","Уточнить цену/количество"))</x:f>
        <x:v>Вне итога</x:v>
      </x:c>
      <x:c r="P1761" s="10"/>
      <x:c r="Q1761" s="18" t="str">
        <x:v>Бюджетная оценка автора</x:v>
      </x:c>
      <x:c r="R1761" s="18" t="str"/>
    </x:row>
    <x:row r="1762" ht="61" customHeight="1">
      <x:c r="A1762" s="10" t="str">
        <x:v>C4</x:v>
      </x:c>
      <x:c r="B1762" s="10" t="str">
        <x:v>C4</x:v>
      </x:c>
      <x:c r="C1762" s="11" t="str">
        <x:v>Запуск</x:v>
      </x:c>
      <x:c r="D1762" s="11" t="str">
        <x:v>Системное ПО</x:v>
      </x:c>
      <x:c r="E1762" s="11" t="str">
        <x:v>Linux, SynapseAI, совместимый distributed runtime</x:v>
      </x:c>
      <x:c r="F1762" s="14" t="n">
        <x:v>1</x:v>
      </x:c>
      <x:c r="G1762" s="3" t="str">
        <x:v>к-т</x:v>
      </x:c>
      <x:c r="H1762" s="15" t="n">
        <x:v>0</x:v>
      </x:c>
      <x:c r="I1762" s="15" t="n">
        <x:v>0</x:v>
      </x:c>
      <x:c r="J1762" s="16" t="n">
        <x:f>IF(AND(ISNUMBER(F1762),ISNUMBER(H1762)),F1762*H1762,"")</x:f>
        <x:v>0</x:v>
      </x:c>
      <x:c r="K1762" s="16" t="n">
        <x:f>IF(AND(ISNUMBER(F1762),ISNUMBER(I1762)),F1762*I1762,"")</x:f>
        <x:v>0</x:v>
      </x:c>
      <x:c r="L1762" s="11" t="str">
        <x:v>Без оплаты лицензии</x:v>
      </x:c>
      <x:c r="M1762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1762" s="11" t="str">
        <x:v>Бюджетная оценка на 03.10.2026. Источник подтверждает характеристики, а не цену.</x:v>
      </x:c>
      <x:c r="O1762" s="11" t="str">
        <x:f>IF(C1762="Опционально","Вне итога",IF(AND(ISNUMBER(F1762),ISNUMBER(H1762),ISNUMBER(I1762),F1762&gt;0,H1762&gt;=0,I1762&gt;=H1762),"Цена учтена","Уточнить цену/количество"))</x:f>
        <x:v>Цена учтена</x:v>
      </x:c>
      <x:c r="P1762" s="10"/>
      <x:c r="Q1762" s="18" t="str">
        <x:v>Moonshot: Kimi K3, модель</x:v>
      </x:c>
      <x:c r="R1762" s="18" t="str">
        <x:v>https://huggingface.co/moonshotai/Kimi-K3</x:v>
      </x:c>
    </x:row>
    <x:row r="1763" ht="44" customHeight="1">
      <x:c r="A1763" s="10" t="str">
        <x:v>C4</x:v>
      </x:c>
      <x:c r="B1763" s="10" t="str">
        <x:v>C4</x:v>
      </x:c>
      <x:c r="C1763" s="11" t="str">
        <x:v>Запуск</x:v>
      </x:c>
      <x:c r="D1763" s="11" t="str">
        <x:v>Установка и настройка оборудования</x:v>
      </x:c>
      <x:c r="E1763" s="11" t="str">
        <x:v>Обновление firmware, ОС, драйверов, сеть, диски и мониторинг</x:v>
      </x:c>
      <x:c r="F1763" s="14" t="n">
        <x:v>1</x:v>
      </x:c>
      <x:c r="G1763" s="3" t="str">
        <x:v>усл</x:v>
      </x:c>
      <x:c r="H1763" s="15" t="n">
        <x:v>3000</x:v>
      </x:c>
      <x:c r="I1763" s="15" t="n">
        <x:v>12000</x:v>
      </x:c>
      <x:c r="J1763" s="16" t="n">
        <x:f>IF(AND(ISNUMBER(F1763),ISNUMBER(H1763)),F1763*H1763,"")</x:f>
        <x:v>3000</x:v>
      </x:c>
      <x:c r="K1763" s="16" t="n">
        <x:f>IF(AND(ISNUMBER(F1763),ISNUMBER(I1763)),F1763*I1763,"")</x:f>
        <x:v>12000</x:v>
      </x:c>
      <x:c r="L1763" s="11" t="str">
        <x:v>Купить</x:v>
      </x:c>
      <x:c r="M1763" s="11" t="str">
        <x:v>Фиксированная работа при покупке, без помесячного обслуживания.</x:v>
      </x:c>
      <x:c r="N1763" s="11" t="str">
        <x:v>Бюджетная оценка на 03.10.2026. Источник подтверждает характеристики, а не цену.</x:v>
      </x:c>
      <x:c r="O1763" s="11" t="str">
        <x:f>IF(C1763="Опционально","Вне итога",IF(AND(ISNUMBER(F1763),ISNUMBER(H1763),ISNUMBER(I1763),F1763&gt;0,H1763&gt;=0,I1763&gt;=H1763),"Цена учтена","Уточнить цену/количество"))</x:f>
        <x:v>Цена учтена</x:v>
      </x:c>
      <x:c r="P1763" s="10"/>
      <x:c r="Q1763" s="18" t="str">
        <x:v>Бюджетная оценка автора</x:v>
      </x:c>
      <x:c r="R1763" s="18" t="str"/>
    </x:row>
    <x:row r="1764" ht="44" customHeight="1">
      <x:c r="A1764" s="10" t="str">
        <x:v>C4</x:v>
      </x:c>
      <x:c r="B1764" s="10" t="str">
        <x:v>C4</x:v>
      </x:c>
      <x:c r="C1764" s="11" t="str">
        <x:v>Запуск</x:v>
      </x:c>
      <x:c r="D1764" s="11" t="str">
        <x:v>Загрузка и проверка модели</x:v>
      </x:c>
      <x:c r="E1764" s="11" t="str">
        <x:v>Загрузка на локальные SSD, проверка файлов, подбор контекста, нагрузочный тест</x:v>
      </x:c>
      <x:c r="F1764" s="14" t="n">
        <x:v>1</x:v>
      </x:c>
      <x:c r="G1764" s="3" t="str">
        <x:v>усл</x:v>
      </x:c>
      <x:c r="H1764" s="15" t="n">
        <x:v>3000</x:v>
      </x:c>
      <x:c r="I1764" s="15" t="n">
        <x:v>12000</x:v>
      </x:c>
      <x:c r="J1764" s="16" t="n">
        <x:f>IF(AND(ISNUMBER(F1764),ISNUMBER(H1764)),F1764*H1764,"")</x:f>
        <x:v>3000</x:v>
      </x:c>
      <x:c r="K1764" s="16" t="n">
        <x:f>IF(AND(ISNUMBER(F1764),ISNUMBER(I1764)),F1764*I1764,"")</x:f>
        <x:v>12000</x:v>
      </x:c>
      <x:c r="L1764" s="11" t="str">
        <x:v>Купить</x:v>
      </x:c>
      <x:c r="M1764" s="11" t="str">
        <x:v>Проверить память, время первого ответа, токены/с, качество и восстановление после перезагрузки.</x:v>
      </x:c>
      <x:c r="N1764" s="11" t="str">
        <x:v>Бюджетная оценка на 03.10.2026. Источник подтверждает характеристики, а не цену.</x:v>
      </x:c>
      <x:c r="O1764" s="11" t="str">
        <x:f>IF(C1764="Опционально","Вне итога",IF(AND(ISNUMBER(F1764),ISNUMBER(H1764),ISNUMBER(I1764),F1764&gt;0,H1764&gt;=0,I1764&gt;=H1764),"Цена учтена","Уточнить цену/количество"))</x:f>
        <x:v>Цена учтена</x:v>
      </x:c>
      <x:c r="P1764" s="10"/>
      <x:c r="Q1764" s="18" t="str">
        <x:v>Бюджетная оценка автора</x:v>
      </x:c>
      <x:c r="R1764" s="18" t="str"/>
    </x:row>
    <x:row r="1765" ht="44" customHeight="1">
      <x:c r="A1765" s="10" t="str">
        <x:v>C4</x:v>
      </x:c>
      <x:c r="B1765" s="10" t="str">
        <x:v>C4</x:v>
      </x:c>
      <x:c r="C1765" s="11" t="str">
        <x:v>Запуск</x:v>
      </x:c>
      <x:c r="D1765" s="11" t="str">
        <x:v>Резервное копирование и документация</x:v>
      </x:c>
      <x:c r="E1765" s="11" t="str">
        <x:v>Настроить копии, аварийное завершение и восстановление. Передать инструкцию</x:v>
      </x:c>
      <x:c r="F1765" s="14" t="n">
        <x:v>1</x:v>
      </x:c>
      <x:c r="G1765" s="3" t="str">
        <x:v>усл</x:v>
      </x:c>
      <x:c r="H1765" s="15" t="n">
        <x:v>1500</x:v>
      </x:c>
      <x:c r="I1765" s="15" t="n">
        <x:v>6000</x:v>
      </x:c>
      <x:c r="J1765" s="16" t="n">
        <x:f>IF(AND(ISNUMBER(F1765),ISNUMBER(H1765)),F1765*H1765,"")</x:f>
        <x:v>1500</x:v>
      </x:c>
      <x:c r="K1765" s="16" t="n">
        <x:f>IF(AND(ISNUMBER(F1765),ISNUMBER(I1765)),F1765*I1765,"")</x:f>
        <x:v>6000</x:v>
      </x:c>
      <x:c r="L1765" s="11" t="str">
        <x:v>Купить</x:v>
      </x:c>
      <x:c r="M1765" s="11" t="str"/>
      <x:c r="N1765" s="11" t="str">
        <x:v>Бюджетная оценка на 03.10.2026. Источник подтверждает характеристики, а не цену.</x:v>
      </x:c>
      <x:c r="O1765" s="11" t="str">
        <x:f>IF(C1765="Опционально","Вне итога",IF(AND(ISNUMBER(F1765),ISNUMBER(H1765),ISNUMBER(I1765),F1765&gt;0,H1765&gt;=0,I1765&gt;=H1765),"Цена учтена","Уточнить цену/количество"))</x:f>
        <x:v>Цена учтена</x:v>
      </x:c>
      <x:c r="P1765" s="10"/>
      <x:c r="Q1765" s="18" t="str">
        <x:v>Бюджетная оценка автора</x:v>
      </x:c>
      <x:c r="R1765" s="18" t="str"/>
    </x:row>
    <x:row r="1766" ht="44" customHeight="1">
      <x:c r="A1766" s="10" t="str">
        <x:v>C4</x:v>
      </x:c>
      <x:c r="B1766" s="10" t="str">
        <x:v>C4</x:v>
      </x:c>
      <x:c r="C1766" s="11" t="str">
        <x:v>Запуск</x:v>
      </x:c>
      <x:c r="D1766" s="11" t="str">
        <x:v>Резерв на адаптацию программы запуска</x:v>
      </x:c>
      <x:c r="E1766" s="11" t="str">
        <x:v>Прототип распределения модели, совместимость kernels/обмена</x:v>
      </x:c>
      <x:c r="F1766" s="14" t="n">
        <x:v>1</x:v>
      </x:c>
      <x:c r="G1766" s="3" t="str">
        <x:v>резерв</x:v>
      </x:c>
      <x:c r="H1766" s="15" t="n">
        <x:v>15000</x:v>
      </x:c>
      <x:c r="I1766" s="15" t="n">
        <x:v>100000</x:v>
      </x:c>
      <x:c r="J1766" s="16" t="n">
        <x:f>IF(AND(ISNUMBER(F1766),ISNUMBER(H1766)),F1766*H1766,"")</x:f>
        <x:v>15000</x:v>
      </x:c>
      <x:c r="K1766" s="16" t="n">
        <x:f>IF(AND(ISNUMBER(F1766),ISNUMBER(I1766)),F1766*I1766,"")</x:f>
        <x:v>100000</x:v>
      </x:c>
      <x:c r="L1766" s="11" t="str">
        <x:v>Резерв</x:v>
      </x:c>
      <x:c r="M1766" s="11" t="str">
        <x:v>Плановая сумма для эксперимента. Успешный запуск K3 не гарантирован. Срок и полный бюджет разработки после прототипа.</x:v>
      </x:c>
      <x:c r="N1766" s="11" t="str">
        <x:v>Бюджетная оценка на 03.10.2026. Источник подтверждает характеристики, а не цену.</x:v>
      </x:c>
      <x:c r="O1766" s="11" t="str">
        <x:f>IF(C1766="Опционально","Вне итога",IF(AND(ISNUMBER(F1766),ISNUMBER(H1766),ISNUMBER(I1766),F1766&gt;0,H1766&gt;=0,I1766&gt;=H1766),"Цена учтена","Уточнить цену/количество"))</x:f>
        <x:v>Цена учтена</x:v>
      </x:c>
      <x:c r="P1766" s="10"/>
      <x:c r="Q1766" s="18" t="str">
        <x:v>Бюджетная оценка автора</x:v>
      </x:c>
      <x:c r="R1766" s="18" t="str"/>
    </x:row>
    <x:row r="1767" ht="44" customHeight="1">
      <x:c r="A1767" s="10" t="str">
        <x:v>C5.1</x:v>
      </x:c>
      <x:c r="B1767" s="10" t="str">
        <x:v>C5</x:v>
      </x:c>
      <x:c r="C1767" s="11" t="str">
        <x:v>Оборудование</x:v>
      </x:c>
      <x:c r="D1767" s="11" t="str">
        <x:v>GPU</x:v>
      </x:c>
      <x:c r="E1767" s="11" t="str">
        <x:v>PNY RTX PRO 6000 Blackwell Workstation 96GB, VCNRTXPRO6000-PB</x:v>
      </x:c>
      <x:c r="F1767" s="14" t="n">
        <x:v>1</x:v>
      </x:c>
      <x:c r="G1767" s="3" t="str">
        <x:v>шт</x:v>
      </x:c>
      <x:c r="H1767" s="15" t="n">
        <x:v>11000</x:v>
      </x:c>
      <x:c r="I1767" s="15" t="n">
        <x:v>16000</x:v>
      </x:c>
      <x:c r="J1767" s="16" t="n">
        <x:f>IF(AND(ISNUMBER(F1767),ISNUMBER(H1767)),F1767*H1767,"")</x:f>
        <x:v>11000</x:v>
      </x:c>
      <x:c r="K1767" s="16" t="n">
        <x:f>IF(AND(ISNUMBER(F1767),ISNUMBER(I1767)),F1767*I1767,"")</x:f>
        <x:v>16000</x:v>
      </x:c>
      <x:c r="L1767" s="11" t="str">
        <x:v>Купить</x:v>
      </x:c>
      <x:c r="M1767" s="11" t="str">
        <x:v>Проверить QVL платы, питание, габариты и доступность. Не смешивать настольную DDR5 UDIMM и ECC RDIMM.</x:v>
      </x:c>
      <x:c r="N1767" s="11" t="str">
        <x:v>Бюджетная оценка на 03.10.2026. Источник подтверждает характеристики, а не цену.</x:v>
      </x:c>
      <x:c r="O1767" s="11" t="str">
        <x:f>IF(C1767="Опционально","Вне итога",IF(AND(ISNUMBER(F1767),ISNUMBER(H1767),ISNUMBER(I1767),F1767&gt;0,H1767&gt;=0,I1767&gt;=H1767),"Цена учтена","Уточнить цену/количество"))</x:f>
        <x:v>Цена учтена</x:v>
      </x:c>
      <x:c r="P1767" s="10"/>
      <x:c r="Q1767" s="18" t="str">
        <x:v>PNY: RTX PRO 6000 Workstation</x:v>
      </x:c>
      <x:c r="R1767" s="18" t="str">
        <x:v>https://www.pny.com/nvidia-rtx-pro-6000-blackwell-ws</x:v>
      </x:c>
    </x:row>
    <x:row r="1768" ht="44" customHeight="1">
      <x:c r="A1768" s="10" t="str">
        <x:v>C5.1</x:v>
      </x:c>
      <x:c r="B1768" s="10" t="str">
        <x:v>C5</x:v>
      </x:c>
      <x:c r="C1768" s="11" t="str">
        <x:v>Оборудование</x:v>
      </x:c>
      <x:c r="D1768" s="11" t="str">
        <x:v>CPU</x:v>
      </x:c>
      <x:c r="E1768" s="11" t="str">
        <x:v>Threadripper PRO 9975WX, 32 ядра, sTR5, либо совместимый 7975WX</x:v>
      </x:c>
      <x:c r="F1768" s="14" t="n">
        <x:v>1</x:v>
      </x:c>
      <x:c r="G1768" s="3" t="str">
        <x:v>шт</x:v>
      </x:c>
      <x:c r="H1768" s="15" t="n">
        <x:v>3500</x:v>
      </x:c>
      <x:c r="I1768" s="15" t="n">
        <x:v>5000</x:v>
      </x:c>
      <x:c r="J1768" s="16" t="n">
        <x:f>IF(AND(ISNUMBER(F1768),ISNUMBER(H1768)),F1768*H1768,"")</x:f>
        <x:v>3500</x:v>
      </x:c>
      <x:c r="K1768" s="16" t="n">
        <x:f>IF(AND(ISNUMBER(F1768),ISNUMBER(I1768)),F1768*I1768,"")</x:f>
        <x:v>5000</x:v>
      </x:c>
      <x:c r="L1768" s="11" t="str">
        <x:v>Купить</x:v>
      </x:c>
      <x:c r="M1768" s="11" t="str">
        <x:v>Проверить QVL платы, питание, габариты и доступность. Не смешивать настольную DDR5 UDIMM и ECC RDIMM.</x:v>
      </x:c>
      <x:c r="N1768" s="11" t="str">
        <x:v>Бюджетная оценка на 03.10.2026. Источник подтверждает характеристики, а не цену.</x:v>
      </x:c>
      <x:c r="O1768" s="11" t="str">
        <x:f>IF(C1768="Опционально","Вне итога",IF(AND(ISNUMBER(F1768),ISNUMBER(H1768),ISNUMBER(I1768),F1768&gt;0,H1768&gt;=0,I1768&gt;=H1768),"Цена учтена","Уточнить цену/количество"))</x:f>
        <x:v>Цена учтена</x:v>
      </x:c>
      <x:c r="P1768" s="10"/>
      <x:c r="Q1768" s="18" t="str">
        <x:v>Бюджетная оценка автора</x:v>
      </x:c>
      <x:c r="R1768" s="18" t="str"/>
    </x:row>
    <x:row r="1769" ht="44" customHeight="1">
      <x:c r="A1769" s="10" t="str">
        <x:v>C5.1</x:v>
      </x:c>
      <x:c r="B1769" s="10" t="str">
        <x:v>C5</x:v>
      </x:c>
      <x:c r="C1769" s="11" t="str">
        <x:v>Оборудование</x:v>
      </x:c>
      <x:c r="D1769" s="11" t="str">
        <x:v>Материнская плата</x:v>
      </x:c>
      <x:c r="E1769" s="11" t="str">
        <x:v>ASUS PRO WS WRX90E-SAGE SE, 8 каналов DDR5, 10GbE</x:v>
      </x:c>
      <x:c r="F1769" s="14" t="n">
        <x:v>1</x:v>
      </x:c>
      <x:c r="G1769" s="3" t="str">
        <x:v>шт</x:v>
      </x:c>
      <x:c r="H1769" s="15" t="n">
        <x:v>1200</x:v>
      </x:c>
      <x:c r="I1769" s="15" t="n">
        <x:v>1900</x:v>
      </x:c>
      <x:c r="J1769" s="16" t="n">
        <x:f>IF(AND(ISNUMBER(F1769),ISNUMBER(H1769)),F1769*H1769,"")</x:f>
        <x:v>1200</x:v>
      </x:c>
      <x:c r="K1769" s="16" t="n">
        <x:f>IF(AND(ISNUMBER(F1769),ISNUMBER(I1769)),F1769*I1769,"")</x:f>
        <x:v>1900</x:v>
      </x:c>
      <x:c r="L1769" s="11" t="str">
        <x:v>Купить</x:v>
      </x:c>
      <x:c r="M1769" s="11" t="str">
        <x:v>Проверить QVL платы, питание, габариты и доступность. Не смешивать настольную DDR5 UDIMM и ECC RDIMM.</x:v>
      </x:c>
      <x:c r="N1769" s="11" t="str">
        <x:v>Бюджетная оценка на 03.10.2026. Источник подтверждает характеристики, а не цену.</x:v>
      </x:c>
      <x:c r="O1769" s="11" t="str">
        <x:f>IF(C1769="Опционально","Вне итога",IF(AND(ISNUMBER(F1769),ISNUMBER(H1769),ISNUMBER(I1769),F1769&gt;0,H1769&gt;=0,I1769&gt;=H1769),"Цена учтена","Уточнить цену/количество"))</x:f>
        <x:v>Цена учтена</x:v>
      </x:c>
      <x:c r="P1769" s="10"/>
      <x:c r="Q1769" s="18" t="str">
        <x:v>ASUS: PRO WS WRX90E-SAGE SE</x:v>
      </x:c>
      <x:c r="R1769" s="18" t="str">
        <x:v>https://www.asus.com/motherboards-components/motherboards/workstation/pro-ws-wrx90e-sage-se/techspec/</x:v>
      </x:c>
    </x:row>
    <x:row r="1770" ht="44" customHeight="1">
      <x:c r="A1770" s="10" t="str">
        <x:v>C5.1</x:v>
      </x:c>
      <x:c r="B1770" s="10" t="str">
        <x:v>C5</x:v>
      </x:c>
      <x:c r="C1770" s="11" t="str">
        <x:v>Оборудование</x:v>
      </x:c>
      <x:c r="D1770" s="11" t="str">
        <x:v>RAM</x:v>
      </x:c>
      <x:c r="E1770" s="11" t="str">
        <x:v>8×32GB DDR5 ECC RDIMM, модули по QVL</x:v>
      </x:c>
      <x:c r="F1770" s="14" t="n">
        <x:v>8</x:v>
      </x:c>
      <x:c r="G1770" s="3" t="str">
        <x:v>шт</x:v>
      </x:c>
      <x:c r="H1770" s="15" t="n">
        <x:v>220</x:v>
      </x:c>
      <x:c r="I1770" s="15" t="n">
        <x:v>400</x:v>
      </x:c>
      <x:c r="J1770" s="16" t="n">
        <x:f>IF(AND(ISNUMBER(F1770),ISNUMBER(H1770)),F1770*H1770,"")</x:f>
        <x:v>1760</x:v>
      </x:c>
      <x:c r="K1770" s="16" t="n">
        <x:f>IF(AND(ISNUMBER(F1770),ISNUMBER(I1770)),F1770*I1770,"")</x:f>
        <x:v>3200</x:v>
      </x:c>
      <x:c r="L1770" s="11" t="str">
        <x:v>Купить</x:v>
      </x:c>
      <x:c r="M1770" s="11" t="str">
        <x:v>Проверить QVL платы, питание, габариты и доступность. Не смешивать настольную DDR5 UDIMM и ECC RDIMM.</x:v>
      </x:c>
      <x:c r="N1770" s="11" t="str">
        <x:v>Бюджетная оценка на 03.10.2026. Источник подтверждает характеристики, а не цену.</x:v>
      </x:c>
      <x:c r="O1770" s="11" t="str">
        <x:f>IF(C1770="Опционально","Вне итога",IF(AND(ISNUMBER(F1770),ISNUMBER(H1770),ISNUMBER(I1770),F1770&gt;0,H1770&gt;=0,I1770&gt;=H1770),"Цена учтена","Уточнить цену/количество"))</x:f>
        <x:v>Цена учтена</x:v>
      </x:c>
      <x:c r="P1770" s="10"/>
      <x:c r="Q1770" s="18" t="str">
        <x:v>Бюджетная оценка автора</x:v>
      </x:c>
      <x:c r="R1770" s="18" t="str"/>
    </x:row>
    <x:row r="1771" ht="44" customHeight="1">
      <x:c r="A1771" s="10" t="str">
        <x:v>C5.1</x:v>
      </x:c>
      <x:c r="B1771" s="10" t="str">
        <x:v>C5</x:v>
      </x:c>
      <x:c r="C1771" s="11" t="str">
        <x:v>Оборудование</x:v>
      </x:c>
      <x:c r="D1771" s="11" t="str">
        <x:v>SSD загрузки</x:v>
      </x:c>
      <x:c r="E1771" s="11" t="str">
        <x:v>2×1.92TB enterprise NVMe, зеркало/восстановление</x:v>
      </x:c>
      <x:c r="F1771" s="14" t="n">
        <x:v>2</x:v>
      </x:c>
      <x:c r="G1771" s="3" t="str">
        <x:v>шт</x:v>
      </x:c>
      <x:c r="H1771" s="15" t="n">
        <x:v>220</x:v>
      </x:c>
      <x:c r="I1771" s="15" t="n">
        <x:v>450</x:v>
      </x:c>
      <x:c r="J1771" s="16" t="n">
        <x:f>IF(AND(ISNUMBER(F1771),ISNUMBER(H1771)),F1771*H1771,"")</x:f>
        <x:v>440</x:v>
      </x:c>
      <x:c r="K1771" s="16" t="n">
        <x:f>IF(AND(ISNUMBER(F1771),ISNUMBER(I1771)),F1771*I1771,"")</x:f>
        <x:v>900</x:v>
      </x:c>
      <x:c r="L1771" s="11" t="str">
        <x:v>Купить</x:v>
      </x:c>
      <x:c r="M1771" s="11" t="str">
        <x:v>Проверить QVL платы, питание, габариты и доступность. Не смешивать настольную DDR5 UDIMM и ECC RDIMM.</x:v>
      </x:c>
      <x:c r="N1771" s="11" t="str">
        <x:v>Бюджетная оценка на 03.10.2026. Источник подтверждает характеристики, а не цену.</x:v>
      </x:c>
      <x:c r="O1771" s="11" t="str">
        <x:f>IF(C1771="Опционально","Вне итога",IF(AND(ISNUMBER(F1771),ISNUMBER(H1771),ISNUMBER(I1771),F1771&gt;0,H1771&gt;=0,I1771&gt;=H1771),"Цена учтена","Уточнить цену/количество"))</x:f>
        <x:v>Цена учтена</x:v>
      </x:c>
      <x:c r="P1771" s="10"/>
      <x:c r="Q1771" s="18" t="str">
        <x:v>Бюджетная оценка автора</x:v>
      </x:c>
      <x:c r="R1771" s="18" t="str"/>
    </x:row>
    <x:row r="1772" ht="44" customHeight="1">
      <x:c r="A1772" s="10" t="str">
        <x:v>C5.1</x:v>
      </x:c>
      <x:c r="B1772" s="10" t="str">
        <x:v>C5</x:v>
      </x:c>
      <x:c r="C1772" s="11" t="str">
        <x:v>Оборудование</x:v>
      </x:c>
      <x:c r="D1772" s="11" t="str">
        <x:v>Блок питания</x:v>
      </x:c>
      <x:c r="E1772" s="11" t="str">
        <x:v>ATX 3.1, 1600W, native 12V-2x6, запас под CPU+GPU</x:v>
      </x:c>
      <x:c r="F1772" s="14" t="n">
        <x:v>1</x:v>
      </x:c>
      <x:c r="G1772" s="3" t="str">
        <x:v>шт</x:v>
      </x:c>
      <x:c r="H1772" s="15" t="n">
        <x:v>350</x:v>
      </x:c>
      <x:c r="I1772" s="15" t="n">
        <x:v>650</x:v>
      </x:c>
      <x:c r="J1772" s="16" t="n">
        <x:f>IF(AND(ISNUMBER(F1772),ISNUMBER(H1772)),F1772*H1772,"")</x:f>
        <x:v>350</x:v>
      </x:c>
      <x:c r="K1772" s="16" t="n">
        <x:f>IF(AND(ISNUMBER(F1772),ISNUMBER(I1772)),F1772*I1772,"")</x:f>
        <x:v>650</x:v>
      </x:c>
      <x:c r="L1772" s="11" t="str">
        <x:v>Купить</x:v>
      </x:c>
      <x:c r="M1772" s="11" t="str">
        <x:v>Проверить QVL платы, питание, габариты и доступность. Не смешивать настольную DDR5 UDIMM и ECC RDIMM.</x:v>
      </x:c>
      <x:c r="N1772" s="11" t="str">
        <x:v>Бюджетная оценка на 03.10.2026. Источник подтверждает характеристики, а не цену.</x:v>
      </x:c>
      <x:c r="O1772" s="11" t="str">
        <x:f>IF(C1772="Опционально","Вне итога",IF(AND(ISNUMBER(F1772),ISNUMBER(H1772),ISNUMBER(I1772),F1772&gt;0,H1772&gt;=0,I1772&gt;=H1772),"Цена учтена","Уточнить цену/количество"))</x:f>
        <x:v>Цена учтена</x:v>
      </x:c>
      <x:c r="P1772" s="10"/>
      <x:c r="Q1772" s="18" t="str">
        <x:v>Бюджетная оценка автора</x:v>
      </x:c>
      <x:c r="R1772" s="18" t="str"/>
    </x:row>
    <x:row r="1773" ht="44" customHeight="1">
      <x:c r="A1773" s="10" t="str">
        <x:v>C5.1</x:v>
      </x:c>
      <x:c r="B1773" s="10" t="str">
        <x:v>C5</x:v>
      </x:c>
      <x:c r="C1773" s="11" t="str">
        <x:v>Оборудование</x:v>
      </x:c>
      <x:c r="D1773" s="11" t="str">
        <x:v>Кулер CPU</x:v>
      </x:c>
      <x:c r="E1773" s="11" t="str">
        <x:v>sTR5, рассчитан на 350W, полностью перекрывает крышку CPU</x:v>
      </x:c>
      <x:c r="F1773" s="14" t="n">
        <x:v>1</x:v>
      </x:c>
      <x:c r="G1773" s="3" t="str">
        <x:v>шт</x:v>
      </x:c>
      <x:c r="H1773" s="15" t="n">
        <x:v>150</x:v>
      </x:c>
      <x:c r="I1773" s="15" t="n">
        <x:v>300</x:v>
      </x:c>
      <x:c r="J1773" s="16" t="n">
        <x:f>IF(AND(ISNUMBER(F1773),ISNUMBER(H1773)),F1773*H1773,"")</x:f>
        <x:v>150</x:v>
      </x:c>
      <x:c r="K1773" s="16" t="n">
        <x:f>IF(AND(ISNUMBER(F1773),ISNUMBER(I1773)),F1773*I1773,"")</x:f>
        <x:v>300</x:v>
      </x:c>
      <x:c r="L1773" s="11" t="str">
        <x:v>Купить</x:v>
      </x:c>
      <x:c r="M1773" s="11" t="str">
        <x:v>Проверить QVL платы, питание, габариты и доступность. Не смешивать настольную DDR5 UDIMM и ECC RDIMM.</x:v>
      </x:c>
      <x:c r="N1773" s="11" t="str">
        <x:v>Бюджетная оценка на 03.10.2026. Источник подтверждает характеристики, а не цену.</x:v>
      </x:c>
      <x:c r="O1773" s="11" t="str">
        <x:f>IF(C1773="Опционально","Вне итога",IF(AND(ISNUMBER(F1773),ISNUMBER(H1773),ISNUMBER(I1773),F1773&gt;0,H1773&gt;=0,I1773&gt;=H1773),"Цена учтена","Уточнить цену/количество"))</x:f>
        <x:v>Цена учтена</x:v>
      </x:c>
      <x:c r="P1773" s="10"/>
      <x:c r="Q1773" s="18" t="str">
        <x:v>Бюджетная оценка автора</x:v>
      </x:c>
      <x:c r="R1773" s="18" t="str"/>
    </x:row>
    <x:row r="1774" ht="44" customHeight="1">
      <x:c r="A1774" s="10" t="str">
        <x:v>C5.1</x:v>
      </x:c>
      <x:c r="B1774" s="10" t="str">
        <x:v>C5</x:v>
      </x:c>
      <x:c r="C1774" s="11" t="str">
        <x:v>Оборудование</x:v>
      </x:c>
      <x:c r="D1774" s="11" t="str">
        <x:v>Корпус</x:v>
      </x:c>
      <x:c r="E1774" s="11" t="str">
        <x:v>SSI-EEB/E-ATX по размерам платы, место под 600W GPU</x:v>
      </x:c>
      <x:c r="F1774" s="14" t="n">
        <x:v>1</x:v>
      </x:c>
      <x:c r="G1774" s="3" t="str">
        <x:v>шт</x:v>
      </x:c>
      <x:c r="H1774" s="15" t="n">
        <x:v>250</x:v>
      </x:c>
      <x:c r="I1774" s="15" t="n">
        <x:v>600</x:v>
      </x:c>
      <x:c r="J1774" s="16" t="n">
        <x:f>IF(AND(ISNUMBER(F1774),ISNUMBER(H1774)),F1774*H1774,"")</x:f>
        <x:v>250</x:v>
      </x:c>
      <x:c r="K1774" s="16" t="n">
        <x:f>IF(AND(ISNUMBER(F1774),ISNUMBER(I1774)),F1774*I1774,"")</x:f>
        <x:v>600</x:v>
      </x:c>
      <x:c r="L1774" s="11" t="str">
        <x:v>Купить</x:v>
      </x:c>
      <x:c r="M1774" s="11" t="str">
        <x:v>Проверить QVL платы, питание, габариты и доступность. Не смешивать настольную DDR5 UDIMM и ECC RDIMM.</x:v>
      </x:c>
      <x:c r="N1774" s="11" t="str">
        <x:v>Бюджетная оценка на 03.10.2026. Источник подтверждает характеристики, а не цену.</x:v>
      </x:c>
      <x:c r="O1774" s="11" t="str">
        <x:f>IF(C1774="Опционально","Вне итога",IF(AND(ISNUMBER(F1774),ISNUMBER(H1774),ISNUMBER(I1774),F1774&gt;0,H1774&gt;=0,I1774&gt;=H1774),"Цена учтена","Уточнить цену/количество"))</x:f>
        <x:v>Цена учтена</x:v>
      </x:c>
      <x:c r="P1774" s="10"/>
      <x:c r="Q1774" s="18" t="str">
        <x:v>Бюджетная оценка автора</x:v>
      </x:c>
      <x:c r="R1774" s="18" t="str"/>
    </x:row>
    <x:row r="1775" ht="44" customHeight="1">
      <x:c r="A1775" s="10" t="str">
        <x:v>C5.1</x:v>
      </x:c>
      <x:c r="B1775" s="10" t="str">
        <x:v>C5</x:v>
      </x:c>
      <x:c r="C1775" s="11" t="str">
        <x:v>Оборудование</x:v>
      </x:c>
      <x:c r="D1775" s="11" t="str">
        <x:v>Вентиляторы</x:v>
      </x:c>
      <x:c r="E1775" s="11" t="str">
        <x:v>140 мм, PWM, подобранный воздушный поток</x:v>
      </x:c>
      <x:c r="F1775" s="14" t="n">
        <x:v>6</x:v>
      </x:c>
      <x:c r="G1775" s="3" t="str">
        <x:v>шт</x:v>
      </x:c>
      <x:c r="H1775" s="15" t="n">
        <x:v>25</x:v>
      </x:c>
      <x:c r="I1775" s="15" t="n">
        <x:v>60</x:v>
      </x:c>
      <x:c r="J1775" s="16" t="n">
        <x:f>IF(AND(ISNUMBER(F1775),ISNUMBER(H1775)),F1775*H1775,"")</x:f>
        <x:v>150</x:v>
      </x:c>
      <x:c r="K1775" s="16" t="n">
        <x:f>IF(AND(ISNUMBER(F1775),ISNUMBER(I1775)),F1775*I1775,"")</x:f>
        <x:v>360</x:v>
      </x:c>
      <x:c r="L1775" s="11" t="str">
        <x:v>Купить</x:v>
      </x:c>
      <x:c r="M1775" s="11" t="str">
        <x:v>Проверить QVL платы, питание, габариты и доступность. Не смешивать настольную DDR5 UDIMM и ECC RDIMM.</x:v>
      </x:c>
      <x:c r="N1775" s="11" t="str">
        <x:v>Бюджетная оценка на 03.10.2026. Источник подтверждает характеристики, а не цену.</x:v>
      </x:c>
      <x:c r="O1775" s="11" t="str">
        <x:f>IF(C1775="Опционально","Вне итога",IF(AND(ISNUMBER(F1775),ISNUMBER(H1775),ISNUMBER(I1775),F1775&gt;0,H1775&gt;=0,I1775&gt;=H1775),"Цена учтена","Уточнить цену/количество"))</x:f>
        <x:v>Цена учтена</x:v>
      </x:c>
      <x:c r="P1775" s="10"/>
      <x:c r="Q1775" s="18" t="str">
        <x:v>Бюджетная оценка автора</x:v>
      </x:c>
      <x:c r="R1775" s="18" t="str"/>
    </x:row>
    <x:row r="1776" ht="44" customHeight="1">
      <x:c r="A1776" s="10" t="str">
        <x:v>C5.1</x:v>
      </x:c>
      <x:c r="B1776" s="10" t="str">
        <x:v>C5</x:v>
      </x:c>
      <x:c r="C1776" s="11" t="str">
        <x:v>Оборудование</x:v>
      </x:c>
      <x:c r="D1776" s="11" t="str">
        <x:v>SSD данных</x:v>
      </x:c>
      <x:c r="E1776" s="11" t="str">
        <x:v>4TB NVMe TLC, модели и данные</x:v>
      </x:c>
      <x:c r="F1776" s="14" t="n">
        <x:v>1</x:v>
      </x:c>
      <x:c r="G1776" s="3" t="str">
        <x:v>шт</x:v>
      </x:c>
      <x:c r="H1776" s="15" t="n">
        <x:v>280</x:v>
      </x:c>
      <x:c r="I1776" s="15" t="n">
        <x:v>550</x:v>
      </x:c>
      <x:c r="J1776" s="16" t="n">
        <x:f>IF(AND(ISNUMBER(F1776),ISNUMBER(H1776)),F1776*H1776,"")</x:f>
        <x:v>280</x:v>
      </x:c>
      <x:c r="K1776" s="16" t="n">
        <x:f>IF(AND(ISNUMBER(F1776),ISNUMBER(I1776)),F1776*I1776,"")</x:f>
        <x:v>550</x:v>
      </x:c>
      <x:c r="L1776" s="11" t="str">
        <x:v>Купить</x:v>
      </x:c>
      <x:c r="M1776" s="11" t="str">
        <x:v>Проверить QVL платы, питание, габариты и доступность. Не смешивать настольную DDR5 UDIMM и ECC RDIMM.</x:v>
      </x:c>
      <x:c r="N1776" s="11" t="str">
        <x:v>Бюджетная оценка на 03.10.2026. Источник подтверждает характеристики, а не цену.</x:v>
      </x:c>
      <x:c r="O1776" s="11" t="str">
        <x:f>IF(C1776="Опционально","Вне итога",IF(AND(ISNUMBER(F1776),ISNUMBER(H1776),ISNUMBER(I1776),F1776&gt;0,H1776&gt;=0,I1776&gt;=H1776),"Цена учтена","Уточнить цену/количество"))</x:f>
        <x:v>Цена учтена</x:v>
      </x:c>
      <x:c r="P1776" s="10"/>
      <x:c r="Q1776" s="18" t="str">
        <x:v>Бюджетная оценка автора</x:v>
      </x:c>
      <x:c r="R1776" s="18" t="str"/>
    </x:row>
    <x:row r="1777" ht="44" customHeight="1">
      <x:c r="A1777" s="10" t="str">
        <x:v>C5.1</x:v>
      </x:c>
      <x:c r="B1777" s="10" t="str">
        <x:v>C5</x:v>
      </x:c>
      <x:c r="C1777" s="11" t="str">
        <x:v>Оборудование</x:v>
      </x:c>
      <x:c r="D1777" s="11" t="str">
        <x:v>Комплект сборки ПК</x:v>
      </x:c>
      <x:c r="E1777" s="11" t="str">
        <x:v>Крепёж, термопаста, опора GPU, кабели/переходы по плате</x:v>
      </x:c>
      <x:c r="F1777" s="14" t="n">
        <x:v>1</x:v>
      </x:c>
      <x:c r="G1777" s="3" t="str">
        <x:v>к-т</x:v>
      </x:c>
      <x:c r="H1777" s="15" t="n">
        <x:v>60</x:v>
      </x:c>
      <x:c r="I1777" s="15" t="n">
        <x:v>180</x:v>
      </x:c>
      <x:c r="J1777" s="16" t="n">
        <x:f>IF(AND(ISNUMBER(F1777),ISNUMBER(H1777)),F1777*H1777,"")</x:f>
        <x:v>60</x:v>
      </x:c>
      <x:c r="K1777" s="16" t="n">
        <x:f>IF(AND(ISNUMBER(F1777),ISNUMBER(I1777)),F1777*I1777,"")</x:f>
        <x:v>180</x:v>
      </x:c>
      <x:c r="L1777" s="11" t="str">
        <x:v>Купить</x:v>
      </x:c>
      <x:c r="M1777" s="11" t="str">
        <x:v>Штатные GPU-кабели входят в PSU. Дополнительный переходник питания покупать только по требованиям производителя.</x:v>
      </x:c>
      <x:c r="N1777" s="11" t="str">
        <x:v>Бюджетная оценка на 03.10.2026. Источник подтверждает характеристики, а не цену.</x:v>
      </x:c>
      <x:c r="O1777" s="11" t="str">
        <x:f>IF(C1777="Опционально","Вне итога",IF(AND(ISNUMBER(F1777),ISNUMBER(H1777),ISNUMBER(I1777),F1777&gt;0,H1777&gt;=0,I1777&gt;=H1777),"Цена учтена","Уточнить цену/количество"))</x:f>
        <x:v>Цена учтена</x:v>
      </x:c>
      <x:c r="P1777" s="10"/>
      <x:c r="Q1777" s="18" t="str">
        <x:v>Бюджетная оценка автора</x:v>
      </x:c>
      <x:c r="R1777" s="18" t="str"/>
    </x:row>
    <x:row r="1778" ht="44" customHeight="1">
      <x:c r="A1778" s="10" t="str">
        <x:v>C5.1</x:v>
      </x:c>
      <x:c r="B1778" s="10" t="str">
        <x:v>C5</x:v>
      </x:c>
      <x:c r="C1778" s="11" t="str">
        <x:v>Запуск</x:v>
      </x:c>
      <x:c r="D1778" s="11" t="str">
        <x:v>Сборка и аппаратный тест</x:v>
      </x:c>
      <x:c r="E1778" s="11" t="str">
        <x:v>Установка компонентов, BIOS, память, температурный стресс-тест</x:v>
      </x:c>
      <x:c r="F1778" s="14" t="n">
        <x:v>1</x:v>
      </x:c>
      <x:c r="G1778" s="3" t="str">
        <x:v>усл</x:v>
      </x:c>
      <x:c r="H1778" s="15" t="n">
        <x:v>250</x:v>
      </x:c>
      <x:c r="I1778" s="15" t="n">
        <x:v>900</x:v>
      </x:c>
      <x:c r="J1778" s="16" t="n">
        <x:f>IF(AND(ISNUMBER(F1778),ISNUMBER(H1778)),F1778*H1778,"")</x:f>
        <x:v>250</x:v>
      </x:c>
      <x:c r="K1778" s="16" t="n">
        <x:f>IF(AND(ISNUMBER(F1778),ISNUMBER(I1778)),F1778*I1778,"")</x:f>
        <x:v>900</x:v>
      </x:c>
      <x:c r="L1778" s="11" t="str">
        <x:v>Купить</x:v>
      </x:c>
      <x:c r="M1778" s="11" t="str"/>
      <x:c r="N1778" s="11" t="str">
        <x:v>Бюджетная оценка на 03.10.2026. Источник подтверждает характеристики, а не цену.</x:v>
      </x:c>
      <x:c r="O1778" s="11" t="str">
        <x:f>IF(C1778="Опционально","Вне итога",IF(AND(ISNUMBER(F1778),ISNUMBER(H1778),ISNUMBER(I1778),F1778&gt;0,H1778&gt;=0,I1778&gt;=H1778),"Цена учтена","Уточнить цену/количество"))</x:f>
        <x:v>Цена учтена</x:v>
      </x:c>
      <x:c r="P1778" s="10"/>
      <x:c r="Q1778" s="18" t="str">
        <x:v>Бюджетная оценка автора</x:v>
      </x:c>
      <x:c r="R1778" s="18" t="str"/>
    </x:row>
    <x:row r="1779" ht="44" customHeight="1">
      <x:c r="A1779" s="10" t="str">
        <x:v>C5.1</x:v>
      </x:c>
      <x:c r="B1779" s="10" t="str">
        <x:v>C5</x:v>
      </x:c>
      <x:c r="C1779" s="11" t="str">
        <x:v>Оборудование</x:v>
      </x:c>
      <x:c r="D1779" s="11" t="str">
        <x:v>Коммутатор обычной сети</x:v>
      </x:c>
      <x:c r="E1779" s="11" t="str">
        <x:v>8×RJ45 1/2.5/5/10GbE, управляемый. При &gt;6 узлах: 24 порта</x:v>
      </x:c>
      <x:c r="F1779" s="14" t="n">
        <x:v>1</x:v>
      </x:c>
      <x:c r="G1779" s="3" t="str">
        <x:v>шт</x:v>
      </x:c>
      <x:c r="H1779" s="15" t="n">
        <x:v>650</x:v>
      </x:c>
      <x:c r="I1779" s="15" t="n">
        <x:v>1600</x:v>
      </x:c>
      <x:c r="J1779" s="16" t="n">
        <x:f>IF(AND(ISNUMBER(F1779),ISNUMBER(H1779)),F1779*H1779,"")</x:f>
        <x:v>650</x:v>
      </x:c>
      <x:c r="K1779" s="16" t="n">
        <x:f>IF(AND(ISNUMBER(F1779),ISNUMBER(I1779)),F1779*I1779,"")</x:f>
        <x:v>1600</x:v>
      </x:c>
      <x:c r="L1779" s="11" t="str">
        <x:v>Купить</x:v>
      </x:c>
      <x:c r="M1779" s="11" t="str">
        <x:v>Управление, загрузка файлов, резервные копии. Использовать Ethernet ОС, а не BMC.</x:v>
      </x:c>
      <x:c r="N1779" s="11" t="str">
        <x:v>Бюджетная оценка на 03.10.2026. Источник подтверждает характеристики, а не цену.</x:v>
      </x:c>
      <x:c r="O1779" s="11" t="str">
        <x:f>IF(C1779="Опционально","Вне итога",IF(AND(ISNUMBER(F1779),ISNUMBER(H1779),ISNUMBER(I1779),F1779&gt;0,H1779&gt;=0,I1779&gt;=H1779),"Цена учтена","Уточнить цену/количество"))</x:f>
        <x:v>Цена учтена</x:v>
      </x:c>
      <x:c r="P1779" s="10"/>
      <x:c r="Q1779" s="18" t="str">
        <x:v>Бюджетная оценка автора</x:v>
      </x:c>
      <x:c r="R1779" s="18" t="str"/>
    </x:row>
    <x:row r="1780" ht="44" customHeight="1">
      <x:c r="A1780" s="10" t="str">
        <x:v>C5.1</x:v>
      </x:c>
      <x:c r="B1780" s="10" t="str">
        <x:v>C5</x:v>
      </x:c>
      <x:c r="C1780" s="11" t="str">
        <x:v>Оборудование</x:v>
      </x:c>
      <x:c r="D1780" s="11" t="str">
        <x:v>Сетевой шлюз</x:v>
      </x:c>
      <x:c r="E1780" s="11" t="str">
        <x:v>Проводной маршрутизатор с межсетевым экраном, ≥1GbE</x:v>
      </x:c>
      <x:c r="F1780" s="14" t="n">
        <x:v>1</x:v>
      </x:c>
      <x:c r="G1780" s="3" t="str">
        <x:v>шт</x:v>
      </x:c>
      <x:c r="H1780" s="15" t="n">
        <x:v>150</x:v>
      </x:c>
      <x:c r="I1780" s="15" t="n">
        <x:v>500</x:v>
      </x:c>
      <x:c r="J1780" s="16" t="n">
        <x:f>IF(AND(ISNUMBER(F1780),ISNUMBER(H1780)),F1780*H1780,"")</x:f>
        <x:v>150</x:v>
      </x:c>
      <x:c r="K1780" s="16" t="n">
        <x:f>IF(AND(ISNUMBER(F1780),ISNUMBER(I1780)),F1780*I1780,"")</x:f>
        <x:v>500</x:v>
      </x:c>
      <x:c r="L1780" s="11" t="str">
        <x:v>Купить</x:v>
      </x:c>
      <x:c r="M1780" s="11" t="str">
        <x:v>Подключение к локальной сети. Плата за связь не включена.</x:v>
      </x:c>
      <x:c r="N1780" s="11" t="str">
        <x:v>Бюджетная оценка на 03.10.2026. Источник подтверждает характеристики, а не цену.</x:v>
      </x:c>
      <x:c r="O1780" s="11" t="str">
        <x:f>IF(C1780="Опционально","Вне итога",IF(AND(ISNUMBER(F1780),ISNUMBER(H1780),ISNUMBER(I1780),F1780&gt;0,H1780&gt;=0,I1780&gt;=H1780),"Цена учтена","Уточнить цену/количество"))</x:f>
        <x:v>Цена учтена</x:v>
      </x:c>
      <x:c r="P1780" s="10"/>
      <x:c r="Q1780" s="18" t="str">
        <x:v>Бюджетная оценка автора</x:v>
      </x:c>
      <x:c r="R1780" s="18" t="str"/>
    </x:row>
    <x:row r="1781" ht="44" customHeight="1">
      <x:c r="A1781" s="10" t="str">
        <x:v>C5.1</x:v>
      </x:c>
      <x:c r="B1781" s="10" t="str">
        <x:v>C5</x:v>
      </x:c>
      <x:c r="C1781" s="11" t="str">
        <x:v>Оборудование</x:v>
      </x:c>
      <x:c r="D1781" s="11" t="str">
        <x:v>Резервное хранилище</x:v>
      </x:c>
      <x:c r="E1781" s="11" t="str">
        <x:v>NAS 4 отсека, 10GbE, RAM ≥16GB, диски отдельно</x:v>
      </x:c>
      <x:c r="F1781" s="14" t="n">
        <x:v>1</x:v>
      </x:c>
      <x:c r="G1781" s="3" t="str">
        <x:v>шт</x:v>
      </x:c>
      <x:c r="H1781" s="15" t="n">
        <x:v>1100</x:v>
      </x:c>
      <x:c r="I1781" s="15" t="n">
        <x:v>2600</x:v>
      </x:c>
      <x:c r="J1781" s="16" t="n">
        <x:f>IF(AND(ISNUMBER(F1781),ISNUMBER(H1781)),F1781*H1781,"")</x:f>
        <x:v>1100</x:v>
      </x:c>
      <x:c r="K1781" s="16" t="n">
        <x:f>IF(AND(ISNUMBER(F1781),ISNUMBER(I1781)),F1781*I1781,"")</x:f>
        <x:v>2600</x:v>
      </x:c>
      <x:c r="L1781" s="11" t="str">
        <x:v>Купить</x:v>
      </x:c>
      <x:c r="M1781" s="11" t="str">
        <x:v>Копии настроек, данных и контрольных точек. Основной сервер не считается резервной копией.</x:v>
      </x:c>
      <x:c r="N1781" s="11" t="str">
        <x:v>Бюджетная оценка на 03.10.2026. Источник подтверждает характеристики, а не цену.</x:v>
      </x:c>
      <x:c r="O1781" s="11" t="str">
        <x:f>IF(C1781="Опционально","Вне итога",IF(AND(ISNUMBER(F1781),ISNUMBER(H1781),ISNUMBER(I1781),F1781&gt;0,H1781&gt;=0,I1781&gt;=H1781),"Цена учтена","Уточнить цену/количество"))</x:f>
        <x:v>Цена учтена</x:v>
      </x:c>
      <x:c r="P1781" s="10"/>
      <x:c r="Q1781" s="18" t="str">
        <x:v>Бюджетная оценка автора</x:v>
      </x:c>
      <x:c r="R1781" s="18" t="str"/>
    </x:row>
    <x:row r="1782" ht="44" customHeight="1">
      <x:c r="A1782" s="10" t="str">
        <x:v>C5.1</x:v>
      </x:c>
      <x:c r="B1782" s="10" t="str">
        <x:v>C5</x:v>
      </x:c>
      <x:c r="C1782" s="11" t="str">
        <x:v>Оборудование</x:v>
      </x:c>
      <x:c r="D1782" s="11" t="str">
        <x:v>Диски резервного хранилища</x:v>
      </x:c>
      <x:c r="E1782" s="11" t="str">
        <x:v>4×12TB NAS/enterprise HDD. RAID6: около 24TB до форматирования</x:v>
      </x:c>
      <x:c r="F1782" s="14" t="n">
        <x:v>4</x:v>
      </x:c>
      <x:c r="G1782" s="3" t="str">
        <x:v>шт</x:v>
      </x:c>
      <x:c r="H1782" s="15" t="n">
        <x:v>250</x:v>
      </x:c>
      <x:c r="I1782" s="15" t="n">
        <x:v>430</x:v>
      </x:c>
      <x:c r="J1782" s="16" t="n">
        <x:f>IF(AND(ISNUMBER(F1782),ISNUMBER(H1782)),F1782*H1782,"")</x:f>
        <x:v>1000</x:v>
      </x:c>
      <x:c r="K1782" s="16" t="n">
        <x:f>IF(AND(ISNUMBER(F1782),ISNUMBER(I1782)),F1782*I1782,"")</x:f>
        <x:v>1720</x:v>
      </x:c>
      <x:c r="L1782" s="11" t="str">
        <x:v>Купить</x:v>
      </x:c>
      <x:c r="M1782" s="11" t="str">
        <x:v>Цена каждого диска. Один дополнительный запасной диск указан отдельно.</x:v>
      </x:c>
      <x:c r="N1782" s="11" t="str">
        <x:v>Бюджетная оценка на 03.10.2026. Источник подтверждает характеристики, а не цену.</x:v>
      </x:c>
      <x:c r="O1782" s="11" t="str">
        <x:f>IF(C1782="Опционально","Вне итога",IF(AND(ISNUMBER(F1782),ISNUMBER(H1782),ISNUMBER(I1782),F1782&gt;0,H1782&gt;=0,I1782&gt;=H1782),"Цена учтена","Уточнить цену/количество"))</x:f>
        <x:v>Цена учтена</x:v>
      </x:c>
      <x:c r="P1782" s="10"/>
      <x:c r="Q1782" s="18" t="str">
        <x:v>Бюджетная оценка автора</x:v>
      </x:c>
      <x:c r="R1782" s="18" t="str"/>
    </x:row>
    <x:row r="1783" ht="44" customHeight="1">
      <x:c r="A1783" s="10" t="str">
        <x:v>C5.1</x:v>
      </x:c>
      <x:c r="B1783" s="10" t="str">
        <x:v>C5</x:v>
      </x:c>
      <x:c r="C1783" s="11" t="str">
        <x:v>Оборудование</x:v>
      </x:c>
      <x:c r="D1783" s="11" t="str">
        <x:v>Запасной диск NAS</x:v>
      </x:c>
      <x:c r="E1783" s="11" t="str">
        <x:v>12TB той же совместимой серии</x:v>
      </x:c>
      <x:c r="F1783" s="14" t="n">
        <x:v>1</x:v>
      </x:c>
      <x:c r="G1783" s="3" t="str">
        <x:v>шт</x:v>
      </x:c>
      <x:c r="H1783" s="15" t="n">
        <x:v>250</x:v>
      </x:c>
      <x:c r="I1783" s="15" t="n">
        <x:v>430</x:v>
      </x:c>
      <x:c r="J1783" s="16" t="n">
        <x:f>IF(AND(ISNUMBER(F1783),ISNUMBER(H1783)),F1783*H1783,"")</x:f>
        <x:v>250</x:v>
      </x:c>
      <x:c r="K1783" s="16" t="n">
        <x:f>IF(AND(ISNUMBER(F1783),ISNUMBER(I1783)),F1783*I1783,"")</x:f>
        <x:v>430</x:v>
      </x:c>
      <x:c r="L1783" s="11" t="str">
        <x:v>Купить</x:v>
      </x:c>
      <x:c r="M1783" s="11" t="str">
        <x:v>Быстрая замена отказавшего диска.</x:v>
      </x:c>
      <x:c r="N1783" s="11" t="str">
        <x:v>Бюджетная оценка на 03.10.2026. Источник подтверждает характеристики, а не цену.</x:v>
      </x:c>
      <x:c r="O1783" s="11" t="str">
        <x:f>IF(C1783="Опционально","Вне итога",IF(AND(ISNUMBER(F1783),ISNUMBER(H1783),ISNUMBER(I1783),F1783&gt;0,H1783&gt;=0,I1783&gt;=H1783),"Цена учтена","Уточнить цену/количество"))</x:f>
        <x:v>Цена учтена</x:v>
      </x:c>
      <x:c r="P1783" s="10"/>
      <x:c r="Q1783" s="18" t="str">
        <x:v>Бюджетная оценка автора</x:v>
      </x:c>
      <x:c r="R1783" s="18" t="str"/>
    </x:row>
    <x:row r="1784" ht="44" customHeight="1">
      <x:c r="A1784" s="10" t="str">
        <x:v>C5.1</x:v>
      </x:c>
      <x:c r="B1784" s="10" t="str">
        <x:v>C5</x:v>
      </x:c>
      <x:c r="C1784" s="11" t="str">
        <x:v>Оборудование</x:v>
      </x:c>
      <x:c r="D1784" s="11" t="str">
        <x:v>Рабочее место администратора</x:v>
      </x:c>
      <x:c r="E1784" s="11" t="str">
        <x:v>Мини-ПК 16GB RAM, SSD 512GB, Ethernet</x:v>
      </x:c>
      <x:c r="F1784" s="14" t="n">
        <x:v>1</x:v>
      </x:c>
      <x:c r="G1784" s="3" t="str">
        <x:v>шт</x:v>
      </x:c>
      <x:c r="H1784" s="15" t="n">
        <x:v>400</x:v>
      </x:c>
      <x:c r="I1784" s="15" t="n">
        <x:v>800</x:v>
      </x:c>
      <x:c r="J1784" s="16" t="n">
        <x:f>IF(AND(ISNUMBER(F1784),ISNUMBER(H1784)),F1784*H1784,"")</x:f>
        <x:v>400</x:v>
      </x:c>
      <x:c r="K1784" s="16" t="n">
        <x:f>IF(AND(ISNUMBER(F1784),ISNUMBER(I1784)),F1784*I1784,"")</x:f>
        <x:v>800</x:v>
      </x:c>
      <x:c r="L1784" s="11" t="str">
        <x:v>Купить</x:v>
      </x:c>
      <x:c r="M1784" s="11" t="str">
        <x:v>Настройка и управление системой. Для Mac можно использовать один узел вместо отдельного ПК.</x:v>
      </x:c>
      <x:c r="N1784" s="11" t="str">
        <x:v>Бюджетная оценка на 03.10.2026. Источник подтверждает характеристики, а не цену.</x:v>
      </x:c>
      <x:c r="O1784" s="11" t="str">
        <x:f>IF(C1784="Опционально","Вне итога",IF(AND(ISNUMBER(F1784),ISNUMBER(H1784),ISNUMBER(I1784),F1784&gt;0,H1784&gt;=0,I1784&gt;=H1784),"Цена учтена","Уточнить цену/количество"))</x:f>
        <x:v>Цена учтена</x:v>
      </x:c>
      <x:c r="P1784" s="10"/>
      <x:c r="Q1784" s="18" t="str">
        <x:v>Бюджетная оценка автора</x:v>
      </x:c>
      <x:c r="R1784" s="18" t="str"/>
    </x:row>
    <x:row r="1785" ht="44" customHeight="1">
      <x:c r="A1785" s="10" t="str">
        <x:v>C5.1</x:v>
      </x:c>
      <x:c r="B1785" s="10" t="str">
        <x:v>C5</x:v>
      </x:c>
      <x:c r="C1785" s="11" t="str">
        <x:v>Оборудование</x:v>
      </x:c>
      <x:c r="D1785" s="11" t="str">
        <x:v>Монитор</x:v>
      </x:c>
      <x:c r="E1785" s="11" t="str">
        <x:v>27 дюймов, HDMI/DisplayPort</x:v>
      </x:c>
      <x:c r="F1785" s="14" t="n">
        <x:v>1</x:v>
      </x:c>
      <x:c r="G1785" s="3" t="str">
        <x:v>шт</x:v>
      </x:c>
      <x:c r="H1785" s="15" t="n">
        <x:v>160</x:v>
      </x:c>
      <x:c r="I1785" s="15" t="n">
        <x:v>320</x:v>
      </x:c>
      <x:c r="J1785" s="16" t="n">
        <x:f>IF(AND(ISNUMBER(F1785),ISNUMBER(H1785)),F1785*H1785,"")</x:f>
        <x:v>160</x:v>
      </x:c>
      <x:c r="K1785" s="16" t="n">
        <x:f>IF(AND(ISNUMBER(F1785),ISNUMBER(I1785)),F1785*I1785,"")</x:f>
        <x:v>320</x:v>
      </x:c>
      <x:c r="L1785" s="11" t="str">
        <x:v>Купить</x:v>
      </x:c>
      <x:c r="M1785" s="11" t="str"/>
      <x:c r="N1785" s="11" t="str">
        <x:v>Бюджетная оценка на 03.10.2026. Источник подтверждает характеристики, а не цену.</x:v>
      </x:c>
      <x:c r="O1785" s="11" t="str">
        <x:f>IF(C1785="Опционально","Вне итога",IF(AND(ISNUMBER(F1785),ISNUMBER(H1785),ISNUMBER(I1785),F1785&gt;0,H1785&gt;=0,I1785&gt;=H1785),"Цена учтена","Уточнить цену/количество"))</x:f>
        <x:v>Цена учтена</x:v>
      </x:c>
      <x:c r="P1785" s="10"/>
      <x:c r="Q1785" s="18" t="str">
        <x:v>Бюджетная оценка автора</x:v>
      </x:c>
      <x:c r="R1785" s="18" t="str"/>
    </x:row>
    <x:row r="1786" ht="44" customHeight="1">
      <x:c r="A1786" s="10" t="str">
        <x:v>C5.1</x:v>
      </x:c>
      <x:c r="B1786" s="10" t="str">
        <x:v>C5</x:v>
      </x:c>
      <x:c r="C1786" s="11" t="str">
        <x:v>Оборудование</x:v>
      </x:c>
      <x:c r="D1786" s="11" t="str">
        <x:v>Клавиатура и мышь</x:v>
      </x:c>
      <x:c r="E1786" s="11" t="str">
        <x:v>Проводные USB</x:v>
      </x:c>
      <x:c r="F1786" s="14" t="n">
        <x:v>1</x:v>
      </x:c>
      <x:c r="G1786" s="3" t="str">
        <x:v>к-т</x:v>
      </x:c>
      <x:c r="H1786" s="15" t="n">
        <x:v>30</x:v>
      </x:c>
      <x:c r="I1786" s="15" t="n">
        <x:v>70</x:v>
      </x:c>
      <x:c r="J1786" s="16" t="n">
        <x:f>IF(AND(ISNUMBER(F1786),ISNUMBER(H1786)),F1786*H1786,"")</x:f>
        <x:v>30</x:v>
      </x:c>
      <x:c r="K1786" s="16" t="n">
        <x:f>IF(AND(ISNUMBER(F1786),ISNUMBER(I1786)),F1786*I1786,"")</x:f>
        <x:v>70</x:v>
      </x:c>
      <x:c r="L1786" s="11" t="str">
        <x:v>Купить</x:v>
      </x:c>
      <x:c r="M1786" s="11" t="str"/>
      <x:c r="N1786" s="11" t="str">
        <x:v>Бюджетная оценка на 03.10.2026. Источник подтверждает характеристики, а не цену.</x:v>
      </x:c>
      <x:c r="O1786" s="11" t="str">
        <x:f>IF(C1786="Опционально","Вне итога",IF(AND(ISNUMBER(F1786),ISNUMBER(H1786),ISNUMBER(I1786),F1786&gt;0,H1786&gt;=0,I1786&gt;=H1786),"Цена учтена","Уточнить цену/количество"))</x:f>
        <x:v>Цена учтена</x:v>
      </x:c>
      <x:c r="P1786" s="10"/>
      <x:c r="Q1786" s="18" t="str">
        <x:v>Бюджетная оценка автора</x:v>
      </x:c>
      <x:c r="R1786" s="18" t="str"/>
    </x:row>
    <x:row r="1787" ht="44" customHeight="1">
      <x:c r="A1787" s="10" t="str">
        <x:v>C5.1</x:v>
      </x:c>
      <x:c r="B1787" s="10" t="str">
        <x:v>C5</x:v>
      </x:c>
      <x:c r="C1787" s="11" t="str">
        <x:v>Оборудование</x:v>
      </x:c>
      <x:c r="D1787" s="11" t="str">
        <x:v>Кабель монитора</x:v>
      </x:c>
      <x:c r="E1787" s="11" t="str">
        <x:v>HDMI/DisplayPort 2 м, по разъёму компьютера</x:v>
      </x:c>
      <x:c r="F1787" s="14" t="n">
        <x:v>1</x:v>
      </x:c>
      <x:c r="G1787" s="3" t="str">
        <x:v>шт</x:v>
      </x:c>
      <x:c r="H1787" s="15" t="n">
        <x:v>10</x:v>
      </x:c>
      <x:c r="I1787" s="15" t="n">
        <x:v>30</x:v>
      </x:c>
      <x:c r="J1787" s="16" t="n">
        <x:f>IF(AND(ISNUMBER(F1787),ISNUMBER(H1787)),F1787*H1787,"")</x:f>
        <x:v>10</x:v>
      </x:c>
      <x:c r="K1787" s="16" t="n">
        <x:f>IF(AND(ISNUMBER(F1787),ISNUMBER(I1787)),F1787*I1787,"")</x:f>
        <x:v>30</x:v>
      </x:c>
      <x:c r="L1787" s="11" t="str">
        <x:v>Купить</x:v>
      </x:c>
      <x:c r="M1787" s="11" t="str"/>
      <x:c r="N1787" s="11" t="str">
        <x:v>Бюджетная оценка на 03.10.2026. Источник подтверждает характеристики, а не цену.</x:v>
      </x:c>
      <x:c r="O1787" s="11" t="str">
        <x:f>IF(C1787="Опционально","Вне итога",IF(AND(ISNUMBER(F1787),ISNUMBER(H1787),ISNUMBER(I1787),F1787&gt;0,H1787&gt;=0,I1787&gt;=H1787),"Цена учтена","Уточнить цену/количество"))</x:f>
        <x:v>Цена учтена</x:v>
      </x:c>
      <x:c r="P1787" s="10"/>
      <x:c r="Q1787" s="18" t="str">
        <x:v>Бюджетная оценка автора</x:v>
      </x:c>
      <x:c r="R1787" s="18" t="str"/>
    </x:row>
    <x:row r="1788" ht="44" customHeight="1">
      <x:c r="A1788" s="10" t="str">
        <x:v>C5.1</x:v>
      </x:c>
      <x:c r="B1788" s="10" t="str">
        <x:v>C5</x:v>
      </x:c>
      <x:c r="C1788" s="11" t="str">
        <x:v>Оборудование</x:v>
      </x:c>
      <x:c r="D1788" s="11" t="str">
        <x:v>Патч-корды обычной сети</x:v>
      </x:c>
      <x:c r="E1788" s="11" t="str">
        <x:v>Cat6A, 2 м, RJ45, заводские</x:v>
      </x:c>
      <x:c r="F1788" s="14" t="n">
        <x:v>8</x:v>
      </x:c>
      <x:c r="G1788" s="3" t="str">
        <x:v>шт</x:v>
      </x:c>
      <x:c r="H1788" s="15" t="n">
        <x:v>8</x:v>
      </x:c>
      <x:c r="I1788" s="15" t="n">
        <x:v>20</x:v>
      </x:c>
      <x:c r="J1788" s="16" t="n">
        <x:f>IF(AND(ISNUMBER(F1788),ISNUMBER(H1788)),F1788*H1788,"")</x:f>
        <x:v>64</x:v>
      </x:c>
      <x:c r="K1788" s="16" t="n">
        <x:f>IF(AND(ISNUMBER(F1788),ISNUMBER(I1788)),F1788*I1788,"")</x:f>
        <x:v>160</x:v>
      </x:c>
      <x:c r="L1788" s="11" t="str">
        <x:v>Купить</x:v>
      </x:c>
      <x:c r="M1788" s="11" t="str">
        <x:v>6 рабочих соединений и 2 запасных. Длина 2 м является исходным допущением.</x:v>
      </x:c>
      <x:c r="N1788" s="11" t="str">
        <x:v>Бюджетная оценка на 03.10.2026. Источник подтверждает характеристики, а не цену.</x:v>
      </x:c>
      <x:c r="O1788" s="11" t="str">
        <x:f>IF(C1788="Опционально","Вне итога",IF(AND(ISNUMBER(F1788),ISNUMBER(H1788),ISNUMBER(I1788),F1788&gt;0,H1788&gt;=0,I1788&gt;=H1788),"Цена учтена","Уточнить цену/количество"))</x:f>
        <x:v>Цена учтена</x:v>
      </x:c>
      <x:c r="P1788" s="10"/>
      <x:c r="Q1788" s="18" t="str">
        <x:v>Бюджетная оценка автора</x:v>
      </x:c>
      <x:c r="R1788" s="18" t="str"/>
    </x:row>
    <x:row r="1789" ht="44" customHeight="1">
      <x:c r="A1789" s="10" t="str">
        <x:v>C5.1</x:v>
      </x:c>
      <x:c r="B1789" s="10" t="str">
        <x:v>C5</x:v>
      </x:c>
      <x:c r="C1789" s="11" t="str">
        <x:v>Оборудование</x:v>
      </x:c>
      <x:c r="D1789" s="11" t="str">
        <x:v>USB-накопители для восстановления</x:v>
      </x:c>
      <x:c r="E1789" s="11" t="str">
        <x:v>64GB USB 3.x</x:v>
      </x:c>
      <x:c r="F1789" s="14" t="n">
        <x:v>2</x:v>
      </x:c>
      <x:c r="G1789" s="3" t="str">
        <x:v>шт</x:v>
      </x:c>
      <x:c r="H1789" s="15" t="n">
        <x:v>12</x:v>
      </x:c>
      <x:c r="I1789" s="15" t="n">
        <x:v>25</x:v>
      </x:c>
      <x:c r="J1789" s="16" t="n">
        <x:f>IF(AND(ISNUMBER(F1789),ISNUMBER(H1789)),F1789*H1789,"")</x:f>
        <x:v>24</x:v>
      </x:c>
      <x:c r="K1789" s="16" t="n">
        <x:f>IF(AND(ISNUMBER(F1789),ISNUMBER(I1789)),F1789*I1789,"")</x:f>
        <x:v>50</x:v>
      </x:c>
      <x:c r="L1789" s="11" t="str">
        <x:v>Купить</x:v>
      </x:c>
      <x:c r="M1789" s="11" t="str">
        <x:v>Установочный носитель и аварийное восстановление. Не место хранения единственной копии данных.</x:v>
      </x:c>
      <x:c r="N1789" s="11" t="str">
        <x:v>Бюджетная оценка на 03.10.2026. Источник подтверждает характеристики, а не цену.</x:v>
      </x:c>
      <x:c r="O1789" s="11" t="str">
        <x:f>IF(C1789="Опционально","Вне итога",IF(AND(ISNUMBER(F1789),ISNUMBER(H1789),ISNUMBER(I1789),F1789&gt;0,H1789&gt;=0,I1789&gt;=H1789),"Цена учтена","Уточнить цену/количество"))</x:f>
        <x:v>Цена учтена</x:v>
      </x:c>
      <x:c r="P1789" s="10"/>
      <x:c r="Q1789" s="18" t="str">
        <x:v>Бюджетная оценка автора</x:v>
      </x:c>
      <x:c r="R1789" s="18" t="str"/>
    </x:row>
    <x:row r="1790" ht="44" customHeight="1">
      <x:c r="A1790" s="10" t="str">
        <x:v>C5.1</x:v>
      </x:c>
      <x:c r="B1790" s="10" t="str">
        <x:v>C5</x:v>
      </x:c>
      <x:c r="C1790" s="11" t="str">
        <x:v>Помещение</x:v>
      </x:c>
      <x:c r="D1790" s="11" t="str">
        <x:v>Обследование и проект</x:v>
      </x:c>
      <x:c r="E1790" s="11" t="str">
        <x:v>Электрик, специалист по охлаждению, проверка несущей способности пола</x:v>
      </x:c>
      <x:c r="F1790" s="14" t="n">
        <x:v>1</x:v>
      </x:c>
      <x:c r="G1790" s="3" t="str">
        <x:v>усл</x:v>
      </x:c>
      <x:c r="H1790" s="15" t="n">
        <x:v>500</x:v>
      </x:c>
      <x:c r="I1790" s="15" t="n">
        <x:v>1500</x:v>
      </x:c>
      <x:c r="J1790" s="16" t="n">
        <x:f>IF(AND(ISNUMBER(F1790),ISNUMBER(H1790)),F1790*H1790,"")</x:f>
        <x:v>500</x:v>
      </x:c>
      <x:c r="K1790" s="16" t="n">
        <x:f>IF(AND(ISNUMBER(F1790),ISNUMBER(I1790)),F1790*I1790,"")</x:f>
        <x:v>1500</x:v>
      </x:c>
      <x:c r="L1790" s="11" t="str">
        <x:v>Купить</x:v>
      </x:c>
      <x:c r="M1790" s="11" t="str">
        <x:v>Уточнить вводную мощность, трассы, дверные проёмы, этаж, шум и наружный блок. До закупки кабеля и защиты.</x:v>
      </x:c>
      <x:c r="N1790" s="11" t="str">
        <x:v>Бюджетная оценка на 03.10.2026. Источник подтверждает характеристики, а не цену.</x:v>
      </x:c>
      <x:c r="O1790" s="11" t="str">
        <x:f>IF(C1790="Опционально","Вне итога",IF(AND(ISNUMBER(F1790),ISNUMBER(H1790),ISNUMBER(I1790),F1790&gt;0,H1790&gt;=0,I1790&gt;=H1790),"Цена учтена","Уточнить цену/количество"))</x:f>
        <x:v>Цена учтена</x:v>
      </x:c>
      <x:c r="P1790" s="10"/>
      <x:c r="Q1790" s="18" t="str">
        <x:v>Бюджетная оценка автора</x:v>
      </x:c>
      <x:c r="R1790" s="18" t="str"/>
    </x:row>
    <x:row r="1791" ht="44" customHeight="1">
      <x:c r="A1791" s="10" t="str">
        <x:v>C5.1</x:v>
      </x:c>
      <x:c r="B1791" s="10" t="str">
        <x:v>C5</x:v>
      </x:c>
      <x:c r="C1791" s="11" t="str">
        <x:v>Помещение</x:v>
      </x:c>
      <x:c r="D1791" s="11" t="str">
        <x:v>Подготовка поверхностей</x:v>
      </x:c>
      <x:c r="E1791" s="11" t="str">
        <x:v>Обеспыливание, герметизация щелей, ремонт покрытия существующей комнаты</x:v>
      </x:c>
      <x:c r="F1791" s="14" t="n">
        <x:v>12</x:v>
      </x:c>
      <x:c r="G1791" s="3" t="str">
        <x:v>м²</x:v>
      </x:c>
      <x:c r="H1791" s="15" t="n">
        <x:v>30</x:v>
      </x:c>
      <x:c r="I1791" s="15" t="n">
        <x:v>80</x:v>
      </x:c>
      <x:c r="J1791" s="16" t="n">
        <x:f>IF(AND(ISNUMBER(F1791),ISNUMBER(H1791)),F1791*H1791,"")</x:f>
        <x:v>360</x:v>
      </x:c>
      <x:c r="K1791" s="16" t="n">
        <x:f>IF(AND(ISNUMBER(F1791),ISNUMBER(I1791)),F1791*I1791,"")</x:f>
        <x:v>960</x:v>
      </x:c>
      <x:c r="L1791" s="11" t="str">
        <x:v>Купить</x:v>
      </x:c>
      <x:c r="M1791" s="11" t="str">
        <x:v>Исходно помещение с готовыми стенами и крышей. Строительство здания не рассчитано.</x:v>
      </x:c>
      <x:c r="N1791" s="11" t="str">
        <x:v>Бюджетная оценка на 03.10.2026. Источник подтверждает характеристики, а не цену.</x:v>
      </x:c>
      <x:c r="O1791" s="11" t="str">
        <x:f>IF(C1791="Опционально","Вне итога",IF(AND(ISNUMBER(F1791),ISNUMBER(H1791),ISNUMBER(I1791),F1791&gt;0,H1791&gt;=0,I1791&gt;=H1791),"Цена учтена","Уточнить цену/количество"))</x:f>
        <x:v>Цена учтена</x:v>
      </x:c>
      <x:c r="P1791" s="10"/>
      <x:c r="Q1791" s="18" t="str">
        <x:v>Бюджетная оценка автора</x:v>
      </x:c>
      <x:c r="R1791" s="18" t="str"/>
    </x:row>
    <x:row r="1792" ht="44" customHeight="1">
      <x:c r="A1792" s="10" t="str">
        <x:v>C5.1</x:v>
      </x:c>
      <x:c r="B1792" s="10" t="str">
        <x:v>C5</x:v>
      </x:c>
      <x:c r="C1792" s="11" t="str">
        <x:v>Помещение</x:v>
      </x:c>
      <x:c r="D1792" s="11" t="str">
        <x:v>Усиление пола и перемещение тяжёлого оборудования</x:v>
      </x:c>
      <x:c r="E1792" s="11" t="str">
        <x:v>Работы по результатам обследования, бюджетный резерв</x:v>
      </x:c>
      <x:c r="F1792" s="14" t="n">
        <x:v>1</x:v>
      </x:c>
      <x:c r="G1792" s="3" t="str">
        <x:v>резерв</x:v>
      </x:c>
      <x:c r="H1792" s="15" t="n">
        <x:v>0</x:v>
      </x:c>
      <x:c r="I1792" s="15" t="n">
        <x:v>2000</x:v>
      </x:c>
      <x:c r="J1792" s="16" t="n">
        <x:f>IF(AND(ISNUMBER(F1792),ISNUMBER(H1792)),F1792*H1792,"")</x:f>
        <x:v>0</x:v>
      </x:c>
      <x:c r="K1792" s="16" t="n">
        <x:f>IF(AND(ISNUMBER(F1792),ISNUMBER(I1792)),F1792*I1792,"")</x:f>
        <x:v>2000</x:v>
      </x:c>
      <x:c r="L1792" s="11" t="str">
        <x:v>Резерв</x:v>
      </x:c>
      <x:c r="M1792" s="11" t="str">
        <x:v>Может не понадобиться. Для тяжёлых стоек нагрузку подтверждает инженер, цену даёт подрядчик.</x:v>
      </x:c>
      <x:c r="N1792" s="11" t="str">
        <x:v>Бюджетная оценка на 03.10.2026. Источник подтверждает характеристики, а не цену.</x:v>
      </x:c>
      <x:c r="O1792" s="11" t="str">
        <x:f>IF(C1792="Опционально","Вне итога",IF(AND(ISNUMBER(F1792),ISNUMBER(H1792),ISNUMBER(I1792),F1792&gt;0,H1792&gt;=0,I1792&gt;=H1792),"Цена учтена","Уточнить цену/количество"))</x:f>
        <x:v>Цена учтена</x:v>
      </x:c>
      <x:c r="P1792" s="10"/>
      <x:c r="Q1792" s="18" t="str">
        <x:v>Бюджетная оценка автора</x:v>
      </x:c>
      <x:c r="R1792" s="18" t="str"/>
    </x:row>
    <x:row r="1793" ht="44" customHeight="1">
      <x:c r="A1793" s="10" t="str">
        <x:v>C5.1</x:v>
      </x:c>
      <x:c r="B1793" s="10" t="str">
        <x:v>C5</x:v>
      </x:c>
      <x:c r="C1793" s="11" t="str">
        <x:v>Помещение</x:v>
      </x:c>
      <x:c r="D1793" s="11" t="str">
        <x:v>Размещение компьютеров</x:v>
      </x:c>
      <x:c r="E1793" s="11" t="str">
        <x:v>Стол/стойка с открытым доступом воздуха, нагрузка по массе устройств</x:v>
      </x:c>
      <x:c r="F1793" s="14" t="n">
        <x:v>1</x:v>
      </x:c>
      <x:c r="G1793" s="3" t="str">
        <x:v>к-т</x:v>
      </x:c>
      <x:c r="H1793" s="15" t="n">
        <x:v>250</x:v>
      </x:c>
      <x:c r="I1793" s="15" t="n">
        <x:v>800</x:v>
      </x:c>
      <x:c r="J1793" s="16" t="n">
        <x:f>IF(AND(ISNUMBER(F1793),ISNUMBER(H1793)),F1793*H1793,"")</x:f>
        <x:v>250</x:v>
      </x:c>
      <x:c r="K1793" s="16" t="n">
        <x:f>IF(AND(ISNUMBER(F1793),ISNUMBER(I1793)),F1793*I1793,"")</x:f>
        <x:v>800</x:v>
      </x:c>
      <x:c r="L1793" s="11" t="str">
        <x:v>Купить</x:v>
      </x:c>
      <x:c r="M1793" s="11" t="str">
        <x:v>Не закрывать Mac/Spark в шкаф без принудительной вентиляции.</x:v>
      </x:c>
      <x:c r="N1793" s="11" t="str">
        <x:v>Бюджетная оценка на 03.10.2026. Источник подтверждает характеристики, а не цену.</x:v>
      </x:c>
      <x:c r="O1793" s="11" t="str">
        <x:f>IF(C1793="Опционально","Вне итога",IF(AND(ISNUMBER(F1793),ISNUMBER(H1793),ISNUMBER(I1793),F1793&gt;0,H1793&gt;=0,I1793&gt;=H1793),"Цена учтена","Уточнить цену/количество"))</x:f>
        <x:v>Цена учтена</x:v>
      </x:c>
      <x:c r="P1793" s="10"/>
      <x:c r="Q1793" s="18" t="str">
        <x:v>Бюджетная оценка автора</x:v>
      </x:c>
      <x:c r="R1793" s="18" t="str"/>
    </x:row>
    <x:row r="1794" ht="61" customHeight="1">
      <x:c r="A1794" s="10" t="str">
        <x:v>C5.1</x:v>
      </x:c>
      <x:c r="B1794" s="10" t="str">
        <x:v>C5</x:v>
      </x:c>
      <x:c r="C1794" s="11" t="str">
        <x:v>Помещение</x:v>
      </x:c>
      <x:c r="D1794" s="11" t="str">
        <x:v>Источник бесперебойного питания</x:v>
      </x:c>
      <x:c r="E1794" s="11" t="str">
        <x:v>Онлайн ИБП 3kVA. Активная мощность ≥2kW</x:v>
      </x:c>
      <x:c r="F1794" s="14" t="n">
        <x:v>1</x:v>
      </x:c>
      <x:c r="G1794" s="3" t="str">
        <x:v>шт</x:v>
      </x:c>
      <x:c r="H1794" s="15" t="n">
        <x:v>1400</x:v>
      </x:c>
      <x:c r="I1794" s="15" t="n">
        <x:v>2800</x:v>
      </x:c>
      <x:c r="J1794" s="16" t="n">
        <x:f>IF(AND(ISNUMBER(F1794),ISNUMBER(H1794)),F1794*H1794,"")</x:f>
        <x:v>1400</x:v>
      </x:c>
      <x:c r="K1794" s="16" t="n">
        <x:f>IF(AND(ISNUMBER(F1794),ISNUMBER(I1794)),F1794*I1794,"")</x:f>
        <x:v>2800</x:v>
      </x:c>
      <x:c r="L1794" s="11" t="str">
        <x:v>Купить</x:v>
      </x:c>
      <x:c r="M1794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1794" s="11" t="str">
        <x:v>Бюджетная оценка на 03.10.2026. Источник подтверждает характеристики, а не цену.</x:v>
      </x:c>
      <x:c r="O1794" s="11" t="str">
        <x:f>IF(C1794="Опционально","Вне итога",IF(AND(ISNUMBER(F1794),ISNUMBER(H1794),ISNUMBER(I1794),F1794&gt;0,H1794&gt;=0,I1794&gt;=H1794),"Цена учтена","Уточнить цену/количество"))</x:f>
        <x:v>Цена учтена</x:v>
      </x:c>
      <x:c r="P1794" s="10"/>
      <x:c r="Q1794" s="18" t="str">
        <x:v>Бюджетная оценка автора</x:v>
      </x:c>
      <x:c r="R1794" s="18" t="str"/>
    </x:row>
    <x:row r="1795" ht="61" customHeight="1">
      <x:c r="A1795" s="10" t="str">
        <x:v>C5.1</x:v>
      </x:c>
      <x:c r="B1795" s="10" t="str">
        <x:v>C5</x:v>
      </x:c>
      <x:c r="C1795" s="11" t="str">
        <x:v>Помещение</x:v>
      </x:c>
      <x:c r="D1795" s="11" t="str">
        <x:v>Батареи и шкаф батарей</x:v>
      </x:c>
      <x:c r="E1795" s="11" t="str">
        <x:v>Внешний комплект, 5–10 минут при нагрузке 1.6kW</x:v>
      </x:c>
      <x:c r="F1795" s="14" t="n">
        <x:v>1</x:v>
      </x:c>
      <x:c r="G1795" s="3" t="str">
        <x:v>к-т</x:v>
      </x:c>
      <x:c r="H1795" s="15" t="n">
        <x:v>560</x:v>
      </x:c>
      <x:c r="I1795" s="15" t="n">
        <x:v>1360</x:v>
      </x:c>
      <x:c r="J1795" s="16" t="n">
        <x:f>IF(AND(ISNUMBER(F1795),ISNUMBER(H1795)),F1795*H1795,"")</x:f>
        <x:v>560</x:v>
      </x:c>
      <x:c r="K1795" s="16" t="n">
        <x:f>IF(AND(ISNUMBER(F1795),ISNUMBER(I1795)),F1795*I1795,"")</x:f>
        <x:v>1360</x:v>
      </x:c>
      <x:c r="L1795" s="11" t="str">
        <x:v>Купить</x:v>
      </x:c>
      <x:c r="M1795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1795" s="11" t="str">
        <x:v>Бюджетная оценка на 03.10.2026. Источник подтверждает характеристики, а не цену.</x:v>
      </x:c>
      <x:c r="O1795" s="11" t="str">
        <x:f>IF(C1795="Опционально","Вне итога",IF(AND(ISNUMBER(F1795),ISNUMBER(H1795),ISNUMBER(I1795),F1795&gt;0,H1795&gt;=0,I1795&gt;=H1795),"Цена учтена","Уточнить цену/количество"))</x:f>
        <x:v>Цена учтена</x:v>
      </x:c>
      <x:c r="P1795" s="10"/>
      <x:c r="Q1795" s="18" t="str">
        <x:v>Бюджетная оценка автора</x:v>
      </x:c>
      <x:c r="R1795" s="18" t="str"/>
    </x:row>
    <x:row r="1796" ht="44" customHeight="1">
      <x:c r="A1796" s="10" t="str">
        <x:v>C5.1</x:v>
      </x:c>
      <x:c r="B1796" s="10" t="str">
        <x:v>C5</x:v>
      </x:c>
      <x:c r="C1796" s="11" t="str">
        <x:v>Помещение</x:v>
      </x:c>
      <x:c r="D1796" s="11" t="str">
        <x:v>Сервисный обход ИБП</x:v>
      </x:c>
      <x:c r="E1796" s="11" t="str">
        <x:v>Внешний maintenance bypass и кабели подключения</x:v>
      </x:c>
      <x:c r="F1796" s="14" t="n">
        <x:v>1</x:v>
      </x:c>
      <x:c r="G1796" s="3" t="str">
        <x:v>к-т</x:v>
      </x:c>
      <x:c r="H1796" s="15" t="n">
        <x:v>200</x:v>
      </x:c>
      <x:c r="I1796" s="15" t="n">
        <x:v>600</x:v>
      </x:c>
      <x:c r="J1796" s="16" t="n">
        <x:f>IF(AND(ISNUMBER(F1796),ISNUMBER(H1796)),F1796*H1796,"")</x:f>
        <x:v>200</x:v>
      </x:c>
      <x:c r="K1796" s="16" t="n">
        <x:f>IF(AND(ISNUMBER(F1796),ISNUMBER(I1796)),F1796*I1796,"")</x:f>
        <x:v>600</x:v>
      </x:c>
      <x:c r="L1796" s="11" t="str">
        <x:v>Купить</x:v>
      </x:c>
      <x:c r="M1796" s="11" t="str">
        <x:v>Позволяет обслуживать ИБП. Тип подключения согласует электрик.</x:v>
      </x:c>
      <x:c r="N1796" s="11" t="str">
        <x:v>Бюджетная оценка на 03.10.2026. Источник подтверждает характеристики, а не цену.</x:v>
      </x:c>
      <x:c r="O1796" s="11" t="str">
        <x:f>IF(C1796="Опционально","Вне итога",IF(AND(ISNUMBER(F1796),ISNUMBER(H1796),ISNUMBER(I1796),F1796&gt;0,H1796&gt;=0,I1796&gt;=H1796),"Цена учтена","Уточнить цену/количество"))</x:f>
        <x:v>Цена учтена</x:v>
      </x:c>
      <x:c r="P1796" s="10"/>
      <x:c r="Q1796" s="18" t="str">
        <x:v>Бюджетная оценка автора</x:v>
      </x:c>
      <x:c r="R1796" s="18" t="str"/>
    </x:row>
    <x:row r="1797" ht="44" customHeight="1">
      <x:c r="A1797" s="10" t="str">
        <x:v>C5.1</x:v>
      </x:c>
      <x:c r="B1797" s="10" t="str">
        <x:v>C5</x:v>
      </x:c>
      <x:c r="C1797" s="11" t="str">
        <x:v>Помещение</x:v>
      </x:c>
      <x:c r="D1797" s="11" t="str">
        <x:v>Розетки для IT-оборудования</x:v>
      </x:c>
      <x:c r="E1797" s="11" t="str">
        <x:v>Промышленные блоки/розетки с защитой по проекту</x:v>
      </x:c>
      <x:c r="F1797" s="14" t="n">
        <x:v>2</x:v>
      </x:c>
      <x:c r="G1797" s="3" t="str">
        <x:v>к-т</x:v>
      </x:c>
      <x:c r="H1797" s="15" t="n">
        <x:v>35</x:v>
      </x:c>
      <x:c r="I1797" s="15" t="n">
        <x:v>100</x:v>
      </x:c>
      <x:c r="J1797" s="16" t="n">
        <x:f>IF(AND(ISNUMBER(F1797),ISNUMBER(H1797)),F1797*H1797,"")</x:f>
        <x:v>70</x:v>
      </x:c>
      <x:c r="K1797" s="16" t="n">
        <x:f>IF(AND(ISNUMBER(F1797),ISNUMBER(I1797)),F1797*I1797,"")</x:f>
        <x:v>200</x:v>
      </x:c>
      <x:c r="L1797" s="11" t="str">
        <x:v>Купить</x:v>
      </x:c>
      <x:c r="M1797" s="11" t="str">
        <x:v>Обычный бытовой удлинитель не заменяет линию требуемой мощности.</x:v>
      </x:c>
      <x:c r="N1797" s="11" t="str">
        <x:v>Бюджетная оценка на 03.10.2026. Источник подтверждает характеристики, а не цену.</x:v>
      </x:c>
      <x:c r="O1797" s="11" t="str">
        <x:f>IF(C1797="Опционально","Вне итога",IF(AND(ISNUMBER(F1797),ISNUMBER(H1797),ISNUMBER(I1797),F1797&gt;0,H1797&gt;=0,I1797&gt;=H1797),"Цена учтена","Уточнить цену/количество"))</x:f>
        <x:v>Цена учтена</x:v>
      </x:c>
      <x:c r="P1797" s="10"/>
      <x:c r="Q1797" s="18" t="str">
        <x:v>Бюджетная оценка автора</x:v>
      </x:c>
      <x:c r="R1797" s="18" t="str"/>
    </x:row>
    <x:row r="1798" ht="44" customHeight="1">
      <x:c r="A1798" s="10" t="str">
        <x:v>C5.1</x:v>
      </x:c>
      <x:c r="B1798" s="10" t="str">
        <x:v>C5</x:v>
      </x:c>
      <x:c r="C1798" s="11" t="str">
        <x:v>Помещение</x:v>
      </x:c>
      <x:c r="D1798" s="11" t="str">
        <x:v>Электрощит помещения</x:v>
      </x:c>
      <x:c r="E1798" s="11" t="str">
        <x:v>Вводной выключатель, отдельные линии IT и охлаждения, УЗИП, учёт, защитные устройства</x:v>
      </x:c>
      <x:c r="F1798" s="14" t="n">
        <x:v>1</x:v>
      </x:c>
      <x:c r="G1798" s="3" t="str">
        <x:v>к-т</x:v>
      </x:c>
      <x:c r="H1798" s="15" t="n">
        <x:v>500</x:v>
      </x:c>
      <x:c r="I1798" s="15" t="n">
        <x:v>1500</x:v>
      </x:c>
      <x:c r="J1798" s="16" t="n">
        <x:f>IF(AND(ISNUMBER(F1798),ISNUMBER(H1798)),F1798*H1798,"")</x:f>
        <x:v>500</x:v>
      </x:c>
      <x:c r="K1798" s="16" t="n">
        <x:f>IF(AND(ISNUMBER(F1798),ISNUMBER(I1798)),F1798*I1798,"")</x:f>
        <x:v>1500</x:v>
      </x:c>
      <x:c r="L1798" s="11" t="str">
        <x:v>Купить</x:v>
      </x:c>
      <x:c r="M1798" s="11" t="str">
        <x:v>Номиналы, селективность, УЗО и сечения определяются проектом. В цену включена комплектация щита.</x:v>
      </x:c>
      <x:c r="N1798" s="11" t="str">
        <x:v>Бюджетная оценка на 03.10.2026. Источник подтверждает характеристики, а не цену.</x:v>
      </x:c>
      <x:c r="O1798" s="11" t="str">
        <x:f>IF(C1798="Опционально","Вне итога",IF(AND(ISNUMBER(F1798),ISNUMBER(H1798),ISNUMBER(I1798),F1798&gt;0,H1798&gt;=0,I1798&gt;=H1798),"Цена учтена","Уточнить цену/количество"))</x:f>
        <x:v>Цена учтена</x:v>
      </x:c>
      <x:c r="P1798" s="10"/>
      <x:c r="Q1798" s="18" t="str">
        <x:v>Бюджетная оценка автора</x:v>
      </x:c>
      <x:c r="R1798" s="18" t="str"/>
    </x:row>
    <x:row r="1799" ht="44" customHeight="1">
      <x:c r="A1799" s="10" t="str">
        <x:v>C5.1</x:v>
      </x:c>
      <x:c r="B1799" s="10" t="str">
        <x:v>C5</x:v>
      </x:c>
      <x:c r="C1799" s="11" t="str">
        <x:v>Помещение</x:v>
      </x:c>
      <x:c r="D1799" s="11" t="str">
        <x:v>Силовой кабель и прокладка до комнаты</x:v>
      </x:c>
      <x:c r="E1799" s="11" t="str">
        <x:v>Кабель, лоток, вводы и крепления. Сечение по расчёту</x:v>
      </x:c>
      <x:c r="F1799" s="14" t="n">
        <x:v>30</x:v>
      </x:c>
      <x:c r="G1799" s="3" t="str">
        <x:v>м</x:v>
      </x:c>
      <x:c r="H1799" s="15" t="n">
        <x:v>15</x:v>
      </x:c>
      <x:c r="I1799" s="15" t="n">
        <x:v>35</x:v>
      </x:c>
      <x:c r="J1799" s="16" t="n">
        <x:f>IF(AND(ISNUMBER(F1799),ISNUMBER(H1799)),F1799*H1799,"")</x:f>
        <x:v>450</x:v>
      </x:c>
      <x:c r="K1799" s="16" t="n">
        <x:f>IF(AND(ISNUMBER(F1799),ISNUMBER(I1799)),F1799*I1799,"")</x:f>
        <x:v>1050</x:v>
      </x:c>
      <x:c r="L1799" s="11" t="str">
        <x:v>Купить</x:v>
      </x:c>
      <x:c r="M1799" s="11" t="str">
        <x:v>Исходная трасса 30 м. Меняется после обмера. Не является готовым выбором сечения кабеля.</x:v>
      </x:c>
      <x:c r="N1799" s="11" t="str">
        <x:v>Бюджетная оценка на 03.10.2026. Источник подтверждает характеристики, а не цену.</x:v>
      </x:c>
      <x:c r="O1799" s="11" t="str">
        <x:f>IF(C1799="Опционально","Вне итога",IF(AND(ISNUMBER(F1799),ISNUMBER(H1799),ISNUMBER(I1799),F1799&gt;0,H1799&gt;=0,I1799&gt;=H1799),"Цена учтена","Уточнить цену/количество"))</x:f>
        <x:v>Цена учтена</x:v>
      </x:c>
      <x:c r="P1799" s="10"/>
      <x:c r="Q1799" s="18" t="str">
        <x:v>Бюджетная оценка автора</x:v>
      </x:c>
      <x:c r="R1799" s="18" t="str"/>
    </x:row>
    <x:row r="1800" ht="44" customHeight="1">
      <x:c r="A1800" s="10" t="str">
        <x:v>C5.1</x:v>
      </x:c>
      <x:c r="B1800" s="10" t="str">
        <x:v>C5</x:v>
      </x:c>
      <x:c r="C1800" s="11" t="str">
        <x:v>Помещение</x:v>
      </x:c>
      <x:c r="D1800" s="11" t="str">
        <x:v>Внутренние силовые линии</x:v>
      </x:c>
      <x:c r="E1800" s="11" t="str">
        <x:v>Кабели от щита до ИБП/PDU и оборудования охлаждения</x:v>
      </x:c>
      <x:c r="F1800" s="14" t="n">
        <x:v>15</x:v>
      </x:c>
      <x:c r="G1800" s="3" t="str">
        <x:v>м</x:v>
      </x:c>
      <x:c r="H1800" s="15" t="n">
        <x:v>12</x:v>
      </x:c>
      <x:c r="I1800" s="15" t="n">
        <x:v>30</x:v>
      </x:c>
      <x:c r="J1800" s="16" t="n">
        <x:f>IF(AND(ISNUMBER(F1800),ISNUMBER(H1800)),F1800*H1800,"")</x:f>
        <x:v>180</x:v>
      </x:c>
      <x:c r="K1800" s="16" t="n">
        <x:f>IF(AND(ISNUMBER(F1800),ISNUMBER(I1800)),F1800*I1800,"")</x:f>
        <x:v>450</x:v>
      </x:c>
      <x:c r="L1800" s="11" t="str">
        <x:v>Купить</x:v>
      </x:c>
      <x:c r="M1800" s="11" t="str">
        <x:v>Исходные длины. Наконечники, разъёмы и крепёж учтены в строке расходников.</x:v>
      </x:c>
      <x:c r="N1800" s="11" t="str">
        <x:v>Бюджетная оценка на 03.10.2026. Источник подтверждает характеристики, а не цену.</x:v>
      </x:c>
      <x:c r="O1800" s="11" t="str">
        <x:f>IF(C1800="Опционально","Вне итога",IF(AND(ISNUMBER(F1800),ISNUMBER(H1800),ISNUMBER(I1800),F1800&gt;0,H1800&gt;=0,I1800&gt;=H1800),"Цена учтена","Уточнить цену/количество"))</x:f>
        <x:v>Цена учтена</x:v>
      </x:c>
      <x:c r="P1800" s="10"/>
      <x:c r="Q1800" s="18" t="str">
        <x:v>Бюджетная оценка автора</x:v>
      </x:c>
      <x:c r="R1800" s="18" t="str"/>
    </x:row>
    <x:row r="1801" ht="61" customHeight="1">
      <x:c r="A1801" s="10" t="str">
        <x:v>C5.1</x:v>
      </x:c>
      <x:c r="B1801" s="10" t="str">
        <x:v>C5</x:v>
      </x:c>
      <x:c r="C1801" s="11" t="str">
        <x:v>Помещение</x:v>
      </x:c>
      <x:c r="D1801" s="11" t="str">
        <x:v>Резерв на увеличение доступной мощности</x:v>
      </x:c>
      <x:c r="E1801" s="11" t="str">
        <x:v>Техническое присоединение/изменение ввода, если существующей мощности не хватает</x:v>
      </x:c>
      <x:c r="F1801" s="14" t="n">
        <x:v>1</x:v>
      </x:c>
      <x:c r="G1801" s="3" t="str">
        <x:v>резерв</x:v>
      </x:c>
      <x:c r="H1801" s="15" t="n">
        <x:v>0</x:v>
      </x:c>
      <x:c r="I1801" s="15" t="n">
        <x:v>5000</x:v>
      </x:c>
      <x:c r="J1801" s="16" t="n">
        <x:f>IF(AND(ISNUMBER(F1801),ISNUMBER(H1801)),F1801*H1801,"")</x:f>
        <x:v>0</x:v>
      </x:c>
      <x:c r="K1801" s="16" t="n">
        <x:f>IF(AND(ISNUMBER(F1801),ISNUMBER(I1801)),F1801*I1801,"")</x:f>
        <x:v>5000</x:v>
      </x:c>
      <x:c r="L1801" s="11" t="str">
        <x:v>Резерв</x:v>
      </x:c>
      <x:c r="M1801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1801" s="11" t="str">
        <x:v>Бюджетная оценка на 03.10.2026. Источник подтверждает характеристики, а не цену.</x:v>
      </x:c>
      <x:c r="O1801" s="11" t="str">
        <x:f>IF(C1801="Опционально","Вне итога",IF(AND(ISNUMBER(F1801),ISNUMBER(H1801),ISNUMBER(I1801),F1801&gt;0,H1801&gt;=0,I1801&gt;=H1801),"Цена учтена","Уточнить цену/количество"))</x:f>
        <x:v>Цена учтена</x:v>
      </x:c>
      <x:c r="P1801" s="10"/>
      <x:c r="Q1801" s="18" t="str">
        <x:v>Бюджетная оценка автора</x:v>
      </x:c>
      <x:c r="R1801" s="18" t="str"/>
    </x:row>
    <x:row r="1802" ht="61" customHeight="1">
      <x:c r="A1802" s="10" t="str">
        <x:v>C5.1</x:v>
      </x:c>
      <x:c r="B1802" s="10" t="str">
        <x:v>C5</x:v>
      </x:c>
      <x:c r="C1802" s="11" t="str">
        <x:v>Помещение</x:v>
      </x:c>
      <x:c r="D1802" s="11" t="str">
        <x:v>Постоянное охлаждение комнаты</x:v>
      </x:c>
      <x:c r="E1802" s="11" t="str">
        <x:v>1 установка(и), суммарно ≥3kW холода. Работа 24/7</x:v>
      </x:c>
      <x:c r="F1802" s="14" t="n">
        <x:v>1</x:v>
      </x:c>
      <x:c r="G1802" s="3" t="str">
        <x:v>шт</x:v>
      </x:c>
      <x:c r="H1802" s="15" t="n">
        <x:v>1050</x:v>
      </x:c>
      <x:c r="I1802" s="15" t="n">
        <x:v>2550</x:v>
      </x:c>
      <x:c r="J1802" s="16" t="n">
        <x:f>IF(AND(ISNUMBER(F1802),ISNUMBER(H1802)),F1802*H1802,"")</x:f>
        <x:v>1050</x:v>
      </x:c>
      <x:c r="K1802" s="16" t="n">
        <x:f>IF(AND(ISNUMBER(F1802),ISNUMBER(I1802)),F1802*I1802,"")</x:f>
        <x:v>2550</x:v>
      </x:c>
      <x:c r="L1802" s="11" t="str">
        <x:v>Купить</x:v>
      </x:c>
      <x:c r="M1802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1802" s="11" t="str">
        <x:v>Бюджетная оценка на 03.10.2026. Источник подтверждает характеристики, а не цену.</x:v>
      </x:c>
      <x:c r="O1802" s="11" t="str">
        <x:f>IF(C1802="Опционально","Вне итога",IF(AND(ISNUMBER(F1802),ISNUMBER(H1802),ISNUMBER(I1802),F1802&gt;0,H1802&gt;=0,I1802&gt;=H1802),"Цена учтена","Уточнить цену/количество"))</x:f>
        <x:v>Цена учтена</x:v>
      </x:c>
      <x:c r="P1802" s="10"/>
      <x:c r="Q1802" s="18" t="str">
        <x:v>Бюджетная оценка автора</x:v>
      </x:c>
      <x:c r="R1802" s="18" t="str"/>
    </x:row>
    <x:row r="1803" ht="44" customHeight="1">
      <x:c r="A1803" s="10" t="str">
        <x:v>C5.1</x:v>
      </x:c>
      <x:c r="B1803" s="10" t="str">
        <x:v>C5</x:v>
      </x:c>
      <x:c r="C1803" s="11" t="str">
        <x:v>Помещение</x:v>
      </x:c>
      <x:c r="D1803" s="11" t="str">
        <x:v>Трассы охлаждения и дренаж</x:v>
      </x:c>
      <x:c r="E1803" s="11" t="str">
        <x:v>Подача/обратка или фреон, теплоизоляция, отвод конденсата, кронштейны</x:v>
      </x:c>
      <x:c r="F1803" s="14" t="n">
        <x:v>20</x:v>
      </x:c>
      <x:c r="G1803" s="3" t="str">
        <x:v>м</x:v>
      </x:c>
      <x:c r="H1803" s="15" t="n">
        <x:v>25</x:v>
      </x:c>
      <x:c r="I1803" s="15" t="n">
        <x:v>65</x:v>
      </x:c>
      <x:c r="J1803" s="16" t="n">
        <x:f>IF(AND(ISNUMBER(F1803),ISNUMBER(H1803)),F1803*H1803,"")</x:f>
        <x:v>500</x:v>
      </x:c>
      <x:c r="K1803" s="16" t="n">
        <x:f>IF(AND(ISNUMBER(F1803),ISNUMBER(I1803)),F1803*I1803,"")</x:f>
        <x:v>1300</x:v>
      </x:c>
      <x:c r="L1803" s="11" t="str">
        <x:v>Купить</x:v>
      </x:c>
      <x:c r="M1803" s="11" t="str">
        <x:v>20 м на установку как исходная длина. Проверить допустимую длину и перепад высот.</x:v>
      </x:c>
      <x:c r="N1803" s="11" t="str">
        <x:v>Бюджетная оценка на 03.10.2026. Источник подтверждает характеристики, а не цену.</x:v>
      </x:c>
      <x:c r="O1803" s="11" t="str">
        <x:f>IF(C1803="Опционально","Вне итога",IF(AND(ISNUMBER(F1803),ISNUMBER(H1803),ISNUMBER(I1803),F1803&gt;0,H1803&gt;=0,I1803&gt;=H1803),"Цена учтена","Уточнить цену/количество"))</x:f>
        <x:v>Цена учтена</x:v>
      </x:c>
      <x:c r="P1803" s="10"/>
      <x:c r="Q1803" s="18" t="str">
        <x:v>Бюджетная оценка автора</x:v>
      </x:c>
      <x:c r="R1803" s="18" t="str"/>
    </x:row>
    <x:row r="1804" ht="44" customHeight="1">
      <x:c r="A1804" s="10" t="str">
        <x:v>C5.1</x:v>
      </x:c>
      <x:c r="B1804" s="10" t="str">
        <x:v>C5</x:v>
      </x:c>
      <x:c r="C1804" s="11" t="str">
        <x:v>Помещение</x:v>
      </x:c>
      <x:c r="D1804" s="11" t="str">
        <x:v>Монтаж и настройка охлаждения</x:v>
      </x:c>
      <x:c r="E1804" s="11" t="str">
        <x:v>Установка наружных блоков, вакуумирование/заправка, настройка 24/7</x:v>
      </x:c>
      <x:c r="F1804" s="14" t="n">
        <x:v>1</x:v>
      </x:c>
      <x:c r="G1804" s="3" t="str">
        <x:v>усл</x:v>
      </x:c>
      <x:c r="H1804" s="15" t="n">
        <x:v>600</x:v>
      </x:c>
      <x:c r="I1804" s="15" t="n">
        <x:v>1800</x:v>
      </x:c>
      <x:c r="J1804" s="16" t="n">
        <x:f>IF(AND(ISNUMBER(F1804),ISNUMBER(H1804)),F1804*H1804,"")</x:f>
        <x:v>600</x:v>
      </x:c>
      <x:c r="K1804" s="16" t="n">
        <x:f>IF(AND(ISNUMBER(F1804),ISNUMBER(I1804)),F1804*I1804,"")</x:f>
        <x:v>1800</x:v>
      </x:c>
      <x:c r="L1804" s="11" t="str">
        <x:v>Купить</x:v>
      </x:c>
      <x:c r="M1804" s="11" t="str"/>
      <x:c r="N1804" s="11" t="str">
        <x:v>Бюджетная оценка на 03.10.2026. Источник подтверждает характеристики, а не цену.</x:v>
      </x:c>
      <x:c r="O1804" s="11" t="str">
        <x:f>IF(C1804="Опционально","Вне итога",IF(AND(ISNUMBER(F1804),ISNUMBER(H1804),ISNUMBER(I1804),F1804&gt;0,H1804&gt;=0,I1804&gt;=H1804),"Цена учтена","Уточнить цену/количество"))</x:f>
        <x:v>Цена учтена</x:v>
      </x:c>
      <x:c r="P1804" s="10"/>
      <x:c r="Q1804" s="18" t="str">
        <x:v>Бюджетная оценка автора</x:v>
      </x:c>
      <x:c r="R1804" s="18" t="str"/>
    </x:row>
    <x:row r="1805" ht="44" customHeight="1">
      <x:c r="A1805" s="10" t="str">
        <x:v>C5.1</x:v>
      </x:c>
      <x:c r="B1805" s="10" t="str">
        <x:v>C5</x:v>
      </x:c>
      <x:c r="C1805" s="11" t="str">
        <x:v>Помещение</x:v>
      </x:c>
      <x:c r="D1805" s="11" t="str">
        <x:v>Вентиляция и уплотнение вводов</x:v>
      </x:c>
      <x:c r="E1805" s="11" t="str">
        <x:v>Регулируемая вентиляция, решётки/фильтры, герметизация проходок</x:v>
      </x:c>
      <x:c r="F1805" s="14" t="n">
        <x:v>1</x:v>
      </x:c>
      <x:c r="G1805" s="3" t="str">
        <x:v>к-т</x:v>
      </x:c>
      <x:c r="H1805" s="15" t="n">
        <x:v>250</x:v>
      </x:c>
      <x:c r="I1805" s="15" t="n">
        <x:v>800</x:v>
      </x:c>
      <x:c r="J1805" s="16" t="n">
        <x:f>IF(AND(ISNUMBER(F1805),ISNUMBER(H1805)),F1805*H1805,"")</x:f>
        <x:v>250</x:v>
      </x:c>
      <x:c r="K1805" s="16" t="n">
        <x:f>IF(AND(ISNUMBER(F1805),ISNUMBER(I1805)),F1805*I1805,"")</x:f>
        <x:v>800</x:v>
      </x:c>
      <x:c r="L1805" s="11" t="str">
        <x:v>Купить</x:v>
      </x:c>
      <x:c r="M1805" s="11" t="str">
        <x:v>Кондиционер не обеспечивает приток воздуха сам по себе. Решение согласуется с расчётом охлаждения.</x:v>
      </x:c>
      <x:c r="N1805" s="11" t="str">
        <x:v>Бюджетная оценка на 03.10.2026. Источник подтверждает характеристики, а не цену.</x:v>
      </x:c>
      <x:c r="O1805" s="11" t="str">
        <x:f>IF(C1805="Опционально","Вне итога",IF(AND(ISNUMBER(F1805),ISNUMBER(H1805),ISNUMBER(I1805),F1805&gt;0,H1805&gt;=0,I1805&gt;=H1805),"Цена учтена","Уточнить цену/количество"))</x:f>
        <x:v>Цена учтена</x:v>
      </x:c>
      <x:c r="P1805" s="10"/>
      <x:c r="Q1805" s="18" t="str">
        <x:v>Бюджетная оценка автора</x:v>
      </x:c>
      <x:c r="R1805" s="18" t="str"/>
    </x:row>
    <x:row r="1806" ht="44" customHeight="1">
      <x:c r="A1806" s="10" t="str">
        <x:v>C5.1</x:v>
      </x:c>
      <x:c r="B1806" s="10" t="str">
        <x:v>C5</x:v>
      </x:c>
      <x:c r="C1806" s="11" t="str">
        <x:v>Помещение</x:v>
      </x:c>
      <x:c r="D1806" s="11" t="str">
        <x:v>Пожарная сигнализация</x:v>
      </x:c>
      <x:c r="E1806" s="11" t="str">
        <x:v>Датчик дыма, подключение к существующей системе или автономный комплект</x:v>
      </x:c>
      <x:c r="F1806" s="14" t="n">
        <x:v>1</x:v>
      </x:c>
      <x:c r="G1806" s="3" t="str">
        <x:v>к-т</x:v>
      </x:c>
      <x:c r="H1806" s="15" t="n">
        <x:v>150</x:v>
      </x:c>
      <x:c r="I1806" s="15" t="n">
        <x:v>700</x:v>
      </x:c>
      <x:c r="J1806" s="16" t="n">
        <x:f>IF(AND(ISNUMBER(F1806),ISNUMBER(H1806)),F1806*H1806,"")</x:f>
        <x:v>150</x:v>
      </x:c>
      <x:c r="K1806" s="16" t="n">
        <x:f>IF(AND(ISNUMBER(F1806),ISNUMBER(I1806)),F1806*I1806,"")</x:f>
        <x:v>700</x:v>
      </x:c>
      <x:c r="L1806" s="11" t="str">
        <x:v>Купить</x:v>
      </x:c>
      <x:c r="M1806" s="11" t="str"/>
      <x:c r="N1806" s="11" t="str">
        <x:v>Бюджетная оценка на 03.10.2026. Источник подтверждает характеристики, а не цену.</x:v>
      </x:c>
      <x:c r="O1806" s="11" t="str">
        <x:f>IF(C1806="Опционально","Вне итога",IF(AND(ISNUMBER(F1806),ISNUMBER(H1806),ISNUMBER(I1806),F1806&gt;0,H1806&gt;=0,I1806&gt;=H1806),"Цена учтена","Уточнить цену/количество"))</x:f>
        <x:v>Цена учтена</x:v>
      </x:c>
      <x:c r="P1806" s="10"/>
      <x:c r="Q1806" s="18" t="str">
        <x:v>Бюджетная оценка автора</x:v>
      </x:c>
      <x:c r="R1806" s="18" t="str"/>
    </x:row>
    <x:row r="1807" ht="44" customHeight="1">
      <x:c r="A1807" s="10" t="str">
        <x:v>C5.1</x:v>
      </x:c>
      <x:c r="B1807" s="10" t="str">
        <x:v>C5</x:v>
      </x:c>
      <x:c r="C1807" s="11" t="str">
        <x:v>Помещение</x:v>
      </x:c>
      <x:c r="D1807" s="11" t="str">
        <x:v>Огнетушители и обозначения</x:v>
      </x:c>
      <x:c r="E1807" s="11" t="str">
        <x:v>2 подходящих для электрооборудования огнетушителя, указатели</x:v>
      </x:c>
      <x:c r="F1807" s="14" t="n">
        <x:v>1</x:v>
      </x:c>
      <x:c r="G1807" s="3" t="str">
        <x:v>к-т</x:v>
      </x:c>
      <x:c r="H1807" s="15" t="n">
        <x:v>140</x:v>
      </x:c>
      <x:c r="I1807" s="15" t="n">
        <x:v>400</x:v>
      </x:c>
      <x:c r="J1807" s="16" t="n">
        <x:f>IF(AND(ISNUMBER(F1807),ISNUMBER(H1807)),F1807*H1807,"")</x:f>
        <x:v>140</x:v>
      </x:c>
      <x:c r="K1807" s="16" t="n">
        <x:f>IF(AND(ISNUMBER(F1807),ISNUMBER(I1807)),F1807*I1807,"")</x:f>
        <x:v>400</x:v>
      </x:c>
      <x:c r="L1807" s="11" t="str">
        <x:v>Купить</x:v>
      </x:c>
      <x:c r="M1807" s="11" t="str">
        <x:v>Тип и размещение определяет местный проект помещения.</x:v>
      </x:c>
      <x:c r="N1807" s="11" t="str">
        <x:v>Бюджетная оценка на 03.10.2026. Источник подтверждает характеристики, а не цену.</x:v>
      </x:c>
      <x:c r="O1807" s="11" t="str">
        <x:f>IF(C1807="Опционально","Вне итога",IF(AND(ISNUMBER(F1807),ISNUMBER(H1807),ISNUMBER(I1807),F1807&gt;0,H1807&gt;=0,I1807&gt;=H1807),"Цена учтена","Уточнить цену/количество"))</x:f>
        <x:v>Цена учтена</x:v>
      </x:c>
      <x:c r="P1807" s="10"/>
      <x:c r="Q1807" s="18" t="str">
        <x:v>Бюджетная оценка автора</x:v>
      </x:c>
      <x:c r="R1807" s="18" t="str"/>
    </x:row>
    <x:row r="1808" ht="44" customHeight="1">
      <x:c r="A1808" s="10" t="str">
        <x:v>C5.1</x:v>
      </x:c>
      <x:c r="B1808" s="10" t="str">
        <x:v>C5</x:v>
      </x:c>
      <x:c r="C1808" s="11" t="str">
        <x:v>Помещение</x:v>
      </x:c>
      <x:c r="D1808" s="11" t="str">
        <x:v>Контроль температуры и влажности</x:v>
      </x:c>
      <x:c r="E1808" s="11" t="str">
        <x:v>Сетевой датчик с 2–4 внешними зондами и уведомлением</x:v>
      </x:c>
      <x:c r="F1808" s="14" t="n">
        <x:v>1</x:v>
      </x:c>
      <x:c r="G1808" s="3" t="str">
        <x:v>к-т</x:v>
      </x:c>
      <x:c r="H1808" s="15" t="n">
        <x:v>150</x:v>
      </x:c>
      <x:c r="I1808" s="15" t="n">
        <x:v>600</x:v>
      </x:c>
      <x:c r="J1808" s="16" t="n">
        <x:f>IF(AND(ISNUMBER(F1808),ISNUMBER(H1808)),F1808*H1808,"")</x:f>
        <x:v>150</x:v>
      </x:c>
      <x:c r="K1808" s="16" t="n">
        <x:f>IF(AND(ISNUMBER(F1808),ISNUMBER(I1808)),F1808*I1808,"")</x:f>
        <x:v>600</x:v>
      </x:c>
      <x:c r="L1808" s="11" t="str">
        <x:v>Купить</x:v>
      </x:c>
      <x:c r="M1808" s="11" t="str">
        <x:v>Настроить аварийное завершение работы при перегреве/сбое охлаждения.</x:v>
      </x:c>
      <x:c r="N1808" s="11" t="str">
        <x:v>Бюджетная оценка на 03.10.2026. Источник подтверждает характеристики, а не цену.</x:v>
      </x:c>
      <x:c r="O1808" s="11" t="str">
        <x:f>IF(C1808="Опционально","Вне итога",IF(AND(ISNUMBER(F1808),ISNUMBER(H1808),ISNUMBER(I1808),F1808&gt;0,H1808&gt;=0,I1808&gt;=H1808),"Цена учтена","Уточнить цену/количество"))</x:f>
        <x:v>Цена учтена</x:v>
      </x:c>
      <x:c r="P1808" s="10"/>
      <x:c r="Q1808" s="18" t="str">
        <x:v>Бюджетная оценка автора</x:v>
      </x:c>
      <x:c r="R1808" s="18" t="str"/>
    </x:row>
    <x:row r="1809" ht="44" customHeight="1">
      <x:c r="A1809" s="10" t="str">
        <x:v>C5.1</x:v>
      </x:c>
      <x:c r="B1809" s="10" t="str">
        <x:v>C5</x:v>
      </x:c>
      <x:c r="C1809" s="11" t="str">
        <x:v>Помещение</x:v>
      </x:c>
      <x:c r="D1809" s="11" t="str">
        <x:v>Крепёж и мелкие расходники</x:v>
      </x:c>
      <x:c r="E1809" s="11" t="str">
        <x:v>Наконечники, клеммы, маркировка, стяжки-липучки, вводы, запас кабеля</x:v>
      </x:c>
      <x:c r="F1809" s="14" t="n">
        <x:v>1</x:v>
      </x:c>
      <x:c r="G1809" s="3" t="str">
        <x:v>к-т</x:v>
      </x:c>
      <x:c r="H1809" s="15" t="n">
        <x:v>120</x:v>
      </x:c>
      <x:c r="I1809" s="15" t="n">
        <x:v>350</x:v>
      </x:c>
      <x:c r="J1809" s="16" t="n">
        <x:f>IF(AND(ISNUMBER(F1809),ISNUMBER(H1809)),F1809*H1809,"")</x:f>
        <x:v>120</x:v>
      </x:c>
      <x:c r="K1809" s="16" t="n">
        <x:f>IF(AND(ISNUMBER(F1809),ISNUMBER(I1809)),F1809*I1809,"")</x:f>
        <x:v>350</x:v>
      </x:c>
      <x:c r="L1809" s="11" t="str">
        <x:v>Купить</x:v>
      </x:c>
      <x:c r="M1809" s="11" t="str"/>
      <x:c r="N1809" s="11" t="str">
        <x:v>Бюджетная оценка на 03.10.2026. Источник подтверждает характеристики, а не цену.</x:v>
      </x:c>
      <x:c r="O1809" s="11" t="str">
        <x:f>IF(C1809="Опционально","Вне итога",IF(AND(ISNUMBER(F1809),ISNUMBER(H1809),ISNUMBER(I1809),F1809&gt;0,H1809&gt;=0,I1809&gt;=H1809),"Цена учтена","Уточнить цену/количество"))</x:f>
        <x:v>Цена учтена</x:v>
      </x:c>
      <x:c r="P1809" s="10"/>
      <x:c r="Q1809" s="18" t="str">
        <x:v>Бюджетная оценка автора</x:v>
      </x:c>
      <x:c r="R1809" s="18" t="str"/>
    </x:row>
    <x:row r="1810" ht="44" customHeight="1">
      <x:c r="A1810" s="10" t="str">
        <x:v>C5.1</x:v>
      </x:c>
      <x:c r="B1810" s="10" t="str">
        <x:v>C5</x:v>
      </x:c>
      <x:c r="C1810" s="11" t="str">
        <x:v>Помещение</x:v>
      </x:c>
      <x:c r="D1810" s="11" t="str">
        <x:v>Монтаж и измерения электрики</x:v>
      </x:c>
      <x:c r="E1810" s="11" t="str">
        <x:v>Монтаж, проверка защит, заземления и нагрузочный тест</x:v>
      </x:c>
      <x:c r="F1810" s="14" t="n">
        <x:v>1</x:v>
      </x:c>
      <x:c r="G1810" s="3" t="str">
        <x:v>усл</x:v>
      </x:c>
      <x:c r="H1810" s="15" t="n">
        <x:v>600</x:v>
      </x:c>
      <x:c r="I1810" s="15" t="n">
        <x:v>2000</x:v>
      </x:c>
      <x:c r="J1810" s="16" t="n">
        <x:f>IF(AND(ISNUMBER(F1810),ISNUMBER(H1810)),F1810*H1810,"")</x:f>
        <x:v>600</x:v>
      </x:c>
      <x:c r="K1810" s="16" t="n">
        <x:f>IF(AND(ISNUMBER(F1810),ISNUMBER(I1810)),F1810*I1810,"")</x:f>
        <x:v>2000</x:v>
      </x:c>
      <x:c r="L1810" s="11" t="str">
        <x:v>Купить</x:v>
      </x:c>
      <x:c r="M1810" s="11" t="str"/>
      <x:c r="N1810" s="11" t="str">
        <x:v>Бюджетная оценка на 03.10.2026. Источник подтверждает характеристики, а не цену.</x:v>
      </x:c>
      <x:c r="O1810" s="11" t="str">
        <x:f>IF(C1810="Опционально","Вне итога",IF(AND(ISNUMBER(F1810),ISNUMBER(H1810),ISNUMBER(I1810),F1810&gt;0,H1810&gt;=0,I1810&gt;=H1810),"Цена учтена","Уточнить цену/количество"))</x:f>
        <x:v>Цена учтена</x:v>
      </x:c>
      <x:c r="P1810" s="10"/>
      <x:c r="Q1810" s="18" t="str">
        <x:v>Бюджетная оценка автора</x:v>
      </x:c>
      <x:c r="R1810" s="18" t="str"/>
    </x:row>
    <x:row r="1811" ht="44" customHeight="1">
      <x:c r="A1811" s="10" t="str">
        <x:v>C5.1</x:v>
      </x:c>
      <x:c r="B1811" s="10" t="str">
        <x:v>C5</x:v>
      </x:c>
      <x:c r="C1811" s="11" t="str">
        <x:v>Помещение</x:v>
      </x:c>
      <x:c r="D1811" s="11" t="str">
        <x:v>Доставка, разгрузка и занос</x:v>
      </x:c>
      <x:c r="E1811" s="11" t="str">
        <x:v>Транспорт, такелаж, страховка перевозки</x:v>
      </x:c>
      <x:c r="F1811" s="14" t="n">
        <x:v>1</x:v>
      </x:c>
      <x:c r="G1811" s="3" t="str">
        <x:v>усл</x:v>
      </x:c>
      <x:c r="H1811" s="15" t="n">
        <x:v>300</x:v>
      </x:c>
      <x:c r="I1811" s="15" t="n">
        <x:v>1000</x:v>
      </x:c>
      <x:c r="J1811" s="16" t="n">
        <x:f>IF(AND(ISNUMBER(F1811),ISNUMBER(H1811)),F1811*H1811,"")</x:f>
        <x:v>300</x:v>
      </x:c>
      <x:c r="K1811" s="16" t="n">
        <x:f>IF(AND(ISNUMBER(F1811),ISNUMBER(I1811)),F1811*I1811,"")</x:f>
        <x:v>1000</x:v>
      </x:c>
      <x:c r="L1811" s="11" t="str">
        <x:v>Купить</x:v>
      </x:c>
      <x:c r="M1811" s="11" t="str">
        <x:v>Без импортной пошлины/НДС. Для тяжёлых серверов проверить маршрут заноса заранее.</x:v>
      </x:c>
      <x:c r="N1811" s="11" t="str">
        <x:v>Бюджетная оценка на 03.10.2026. Источник подтверждает характеристики, а не цену.</x:v>
      </x:c>
      <x:c r="O1811" s="11" t="str">
        <x:f>IF(C1811="Опционально","Вне итога",IF(AND(ISNUMBER(F1811),ISNUMBER(H1811),ISNUMBER(I1811),F1811&gt;0,H1811&gt;=0,I1811&gt;=H1811),"Цена учтена","Уточнить цену/количество"))</x:f>
        <x:v>Цена учтена</x:v>
      </x:c>
      <x:c r="P1811" s="10"/>
      <x:c r="Q1811" s="18" t="str">
        <x:v>Бюджетная оценка автора</x:v>
      </x:c>
      <x:c r="R1811" s="18" t="str"/>
    </x:row>
    <x:row r="1812" ht="44" customHeight="1">
      <x:c r="A1812" s="10" t="str">
        <x:v>C5.1</x:v>
      </x:c>
      <x:c r="B1812" s="10" t="str">
        <x:v>C5</x:v>
      </x:c>
      <x:c r="C1812" s="11" t="str">
        <x:v>Опционально</x:v>
      </x:c>
      <x:c r="D1812" s="11" t="str">
        <x:v>Резервная система охлаждения</x:v>
      </x:c>
      <x:c r="E1812" s="11" t="str">
        <x:v>N+1 с автоматическим переключением, расчёт отдельно</x:v>
      </x:c>
      <x:c r="F1812" s="14" t="n">
        <x:v>1</x:v>
      </x:c>
      <x:c r="G1812" s="3" t="str">
        <x:v>к-т</x:v>
      </x:c>
      <x:c r="H1812" s="15"/>
      <x:c r="I1812" s="15"/>
      <x:c r="J1812" s="16" t="str">
        <x:f>IF(AND(ISNUMBER(F1812),ISNUMBER(H1812)),F1812*H1812,"")</x:f>
      </x:c>
      <x:c r="K1812" s="16" t="str">
        <x:f>IF(AND(ISNUMBER(F1812),ISNUMBER(I1812)),F1812*I1812,"")</x:f>
      </x:c>
      <x:c r="L1812" s="11" t="str">
        <x:v>По проекту</x:v>
      </x:c>
      <x:c r="M1812" s="11" t="str">
        <x:v>Нужна для непрерывной работы при отказе охлаждения. В базовом бюджете система останавливается безопасно.</x:v>
      </x:c>
      <x:c r="N1812" s="11" t="str">
        <x:v>Без цены. Требуется отдельное предложение.</x:v>
      </x:c>
      <x:c r="O1812" s="11" t="str">
        <x:f>IF(C1812="Опционально","Вне итога",IF(AND(ISNUMBER(F1812),ISNUMBER(H1812),ISNUMBER(I1812),F1812&gt;0,H1812&gt;=0,I1812&gt;=H1812),"Цена учтена","Уточнить цену/количество"))</x:f>
        <x:v>Вне итога</x:v>
      </x:c>
      <x:c r="P1812" s="10"/>
      <x:c r="Q1812" s="18" t="str">
        <x:v>Бюджетная оценка автора</x:v>
      </x:c>
      <x:c r="R1812" s="18" t="str"/>
    </x:row>
    <x:row r="1813" ht="44" customHeight="1">
      <x:c r="A1813" s="10" t="str">
        <x:v>C5.1</x:v>
      </x:c>
      <x:c r="B1813" s="10" t="str">
        <x:v>C5</x:v>
      </x:c>
      <x:c r="C1813" s="11" t="str">
        <x:v>Опционально</x:v>
      </x:c>
      <x:c r="D1813" s="11" t="str">
        <x:v>Генератор и переключение ввода</x:v>
      </x:c>
      <x:c r="E1813" s="11" t="str">
        <x:v>Для длительных отключений, размер по проекту</x:v>
      </x:c>
      <x:c r="F1813" s="14" t="n">
        <x:v>1</x:v>
      </x:c>
      <x:c r="G1813" s="3" t="str">
        <x:v>к-т</x:v>
      </x:c>
      <x:c r="H1813" s="15"/>
      <x:c r="I1813" s="15"/>
      <x:c r="J1813" s="16" t="str">
        <x:f>IF(AND(ISNUMBER(F1813),ISNUMBER(H1813)),F1813*H1813,"")</x:f>
      </x:c>
      <x:c r="K1813" s="16" t="str">
        <x:f>IF(AND(ISNUMBER(F1813),ISNUMBER(I1813)),F1813*I1813,"")</x:f>
      </x:c>
      <x:c r="L1813" s="11" t="str">
        <x:v>По проекту</x:v>
      </x:c>
      <x:c r="M1813" s="11" t="str">
        <x:v>Не включён в базовую сумму. ИБП рассчитан на короткую автономность и завершение работы.</x:v>
      </x:c>
      <x:c r="N1813" s="11" t="str">
        <x:v>Без цены. Требуется отдельное предложение.</x:v>
      </x:c>
      <x:c r="O1813" s="11" t="str">
        <x:f>IF(C1813="Опционально","Вне итога",IF(AND(ISNUMBER(F1813),ISNUMBER(H1813),ISNUMBER(I1813),F1813&gt;0,H1813&gt;=0,I1813&gt;=H1813),"Цена учтена","Уточнить цену/количество"))</x:f>
        <x:v>Вне итога</x:v>
      </x:c>
      <x:c r="P1813" s="10"/>
      <x:c r="Q1813" s="18" t="str">
        <x:v>Бюджетная оценка автора</x:v>
      </x:c>
      <x:c r="R1813" s="18" t="str"/>
    </x:row>
    <x:row r="1814" ht="61" customHeight="1">
      <x:c r="A1814" s="10" t="str">
        <x:v>C5.1</x:v>
      </x:c>
      <x:c r="B1814" s="10" t="str">
        <x:v>C5</x:v>
      </x:c>
      <x:c r="C1814" s="11" t="str">
        <x:v>Запуск</x:v>
      </x:c>
      <x:c r="D1814" s="11" t="str">
        <x:v>Системное ПО</x:v>
      </x:c>
      <x:c r="E1814" s="11" t="str">
        <x:v>Ubuntu, CUDA, vLLM/llama.cpp, локальное приложение</x:v>
      </x:c>
      <x:c r="F1814" s="14" t="n">
        <x:v>1</x:v>
      </x:c>
      <x:c r="G1814" s="3" t="str">
        <x:v>к-т</x:v>
      </x:c>
      <x:c r="H1814" s="15" t="n">
        <x:v>0</x:v>
      </x:c>
      <x:c r="I1814" s="15" t="n">
        <x:v>0</x:v>
      </x:c>
      <x:c r="J1814" s="16" t="n">
        <x:f>IF(AND(ISNUMBER(F1814),ISNUMBER(H1814)),F1814*H1814,"")</x:f>
        <x:v>0</x:v>
      </x:c>
      <x:c r="K1814" s="16" t="n">
        <x:f>IF(AND(ISNUMBER(F1814),ISNUMBER(I1814)),F1814*I1814,"")</x:f>
        <x:v>0</x:v>
      </x:c>
      <x:c r="L1814" s="11" t="str">
        <x:v>Без оплаты лицензии</x:v>
      </x:c>
      <x:c r="M1814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1814" s="11" t="str">
        <x:v>Бюджетная оценка на 03.10.2026. Источник подтверждает характеристики, а не цену.</x:v>
      </x:c>
      <x:c r="O1814" s="11" t="str">
        <x:f>IF(C1814="Опционально","Вне итога",IF(AND(ISNUMBER(F1814),ISNUMBER(H1814),ISNUMBER(I1814),F1814&gt;0,H1814&gt;=0,I1814&gt;=H1814),"Цена учтена","Уточнить цену/количество"))</x:f>
        <x:v>Цена учтена</x:v>
      </x:c>
      <x:c r="P1814" s="10"/>
      <x:c r="Q1814" s="18" t="str">
        <x:v>Moonshot: Kimi K3, модель</x:v>
      </x:c>
      <x:c r="R1814" s="18" t="str">
        <x:v>https://huggingface.co/moonshotai/Kimi-K3</x:v>
      </x:c>
    </x:row>
    <x:row r="1815" ht="44" customHeight="1">
      <x:c r="A1815" s="10" t="str">
        <x:v>C5.1</x:v>
      </x:c>
      <x:c r="B1815" s="10" t="str">
        <x:v>C5</x:v>
      </x:c>
      <x:c r="C1815" s="11" t="str">
        <x:v>Запуск</x:v>
      </x:c>
      <x:c r="D1815" s="11" t="str">
        <x:v>Установка и настройка оборудования</x:v>
      </x:c>
      <x:c r="E1815" s="11" t="str">
        <x:v>Обновление firmware, ОС, драйверов, сеть, диски и мониторинг</x:v>
      </x:c>
      <x:c r="F1815" s="14" t="n">
        <x:v>1</x:v>
      </x:c>
      <x:c r="G1815" s="3" t="str">
        <x:v>усл</x:v>
      </x:c>
      <x:c r="H1815" s="15" t="n">
        <x:v>600</x:v>
      </x:c>
      <x:c r="I1815" s="15" t="n">
        <x:v>2000</x:v>
      </x:c>
      <x:c r="J1815" s="16" t="n">
        <x:f>IF(AND(ISNUMBER(F1815),ISNUMBER(H1815)),F1815*H1815,"")</x:f>
        <x:v>600</x:v>
      </x:c>
      <x:c r="K1815" s="16" t="n">
        <x:f>IF(AND(ISNUMBER(F1815),ISNUMBER(I1815)),F1815*I1815,"")</x:f>
        <x:v>2000</x:v>
      </x:c>
      <x:c r="L1815" s="11" t="str">
        <x:v>Купить</x:v>
      </x:c>
      <x:c r="M1815" s="11" t="str">
        <x:v>Фиксированная работа при покупке, без помесячного обслуживания.</x:v>
      </x:c>
      <x:c r="N1815" s="11" t="str">
        <x:v>Бюджетная оценка на 03.10.2026. Источник подтверждает характеристики, а не цену.</x:v>
      </x:c>
      <x:c r="O1815" s="11" t="str">
        <x:f>IF(C1815="Опционально","Вне итога",IF(AND(ISNUMBER(F1815),ISNUMBER(H1815),ISNUMBER(I1815),F1815&gt;0,H1815&gt;=0,I1815&gt;=H1815),"Цена учтена","Уточнить цену/количество"))</x:f>
        <x:v>Цена учтена</x:v>
      </x:c>
      <x:c r="P1815" s="10"/>
      <x:c r="Q1815" s="18" t="str">
        <x:v>Бюджетная оценка автора</x:v>
      </x:c>
      <x:c r="R1815" s="18" t="str"/>
    </x:row>
    <x:row r="1816" ht="44" customHeight="1">
      <x:c r="A1816" s="10" t="str">
        <x:v>C5.1</x:v>
      </x:c>
      <x:c r="B1816" s="10" t="str">
        <x:v>C5</x:v>
      </x:c>
      <x:c r="C1816" s="11" t="str">
        <x:v>Запуск</x:v>
      </x:c>
      <x:c r="D1816" s="11" t="str">
        <x:v>Загрузка и проверка модели</x:v>
      </x:c>
      <x:c r="E1816" s="11" t="str">
        <x:v>Загрузка на локальные SSD, проверка файлов, подбор контекста, нагрузочный тест</x:v>
      </x:c>
      <x:c r="F1816" s="14" t="n">
        <x:v>1</x:v>
      </x:c>
      <x:c r="G1816" s="3" t="str">
        <x:v>усл</x:v>
      </x:c>
      <x:c r="H1816" s="15" t="n">
        <x:v>400</x:v>
      </x:c>
      <x:c r="I1816" s="15" t="n">
        <x:v>1400</x:v>
      </x:c>
      <x:c r="J1816" s="16" t="n">
        <x:f>IF(AND(ISNUMBER(F1816),ISNUMBER(H1816)),F1816*H1816,"")</x:f>
        <x:v>400</x:v>
      </x:c>
      <x:c r="K1816" s="16" t="n">
        <x:f>IF(AND(ISNUMBER(F1816),ISNUMBER(I1816)),F1816*I1816,"")</x:f>
        <x:v>1400</x:v>
      </x:c>
      <x:c r="L1816" s="11" t="str">
        <x:v>Купить</x:v>
      </x:c>
      <x:c r="M1816" s="11" t="str">
        <x:v>Проверить память, время первого ответа, токены/с, качество и восстановление после перезагрузки.</x:v>
      </x:c>
      <x:c r="N1816" s="11" t="str">
        <x:v>Бюджетная оценка на 03.10.2026. Источник подтверждает характеристики, а не цену.</x:v>
      </x:c>
      <x:c r="O1816" s="11" t="str">
        <x:f>IF(C1816="Опционально","Вне итога",IF(AND(ISNUMBER(F1816),ISNUMBER(H1816),ISNUMBER(I1816),F1816&gt;0,H1816&gt;=0,I1816&gt;=H1816),"Цена учтена","Уточнить цену/количество"))</x:f>
        <x:v>Цена учтена</x:v>
      </x:c>
      <x:c r="P1816" s="10"/>
      <x:c r="Q1816" s="18" t="str">
        <x:v>Бюджетная оценка автора</x:v>
      </x:c>
      <x:c r="R1816" s="18" t="str"/>
    </x:row>
    <x:row r="1817" ht="44" customHeight="1">
      <x:c r="A1817" s="10" t="str">
        <x:v>C5.1</x:v>
      </x:c>
      <x:c r="B1817" s="10" t="str">
        <x:v>C5</x:v>
      </x:c>
      <x:c r="C1817" s="11" t="str">
        <x:v>Запуск</x:v>
      </x:c>
      <x:c r="D1817" s="11" t="str">
        <x:v>Резервное копирование и документация</x:v>
      </x:c>
      <x:c r="E1817" s="11" t="str">
        <x:v>Настроить копии, аварийное завершение и восстановление. Передать инструкцию</x:v>
      </x:c>
      <x:c r="F1817" s="14" t="n">
        <x:v>1</x:v>
      </x:c>
      <x:c r="G1817" s="3" t="str">
        <x:v>усл</x:v>
      </x:c>
      <x:c r="H1817" s="15" t="n">
        <x:v>300</x:v>
      </x:c>
      <x:c r="I1817" s="15" t="n">
        <x:v>1000</x:v>
      </x:c>
      <x:c r="J1817" s="16" t="n">
        <x:f>IF(AND(ISNUMBER(F1817),ISNUMBER(H1817)),F1817*H1817,"")</x:f>
        <x:v>300</x:v>
      </x:c>
      <x:c r="K1817" s="16" t="n">
        <x:f>IF(AND(ISNUMBER(F1817),ISNUMBER(I1817)),F1817*I1817,"")</x:f>
        <x:v>1000</x:v>
      </x:c>
      <x:c r="L1817" s="11" t="str">
        <x:v>Купить</x:v>
      </x:c>
      <x:c r="M1817" s="11" t="str"/>
      <x:c r="N1817" s="11" t="str">
        <x:v>Бюджетная оценка на 03.10.2026. Источник подтверждает характеристики, а не цену.</x:v>
      </x:c>
      <x:c r="O1817" s="11" t="str">
        <x:f>IF(C1817="Опционально","Вне итога",IF(AND(ISNUMBER(F1817),ISNUMBER(H1817),ISNUMBER(I1817),F1817&gt;0,H1817&gt;=0,I1817&gt;=H1817),"Цена учтена","Уточнить цену/количество"))</x:f>
        <x:v>Цена учтена</x:v>
      </x:c>
      <x:c r="P1817" s="10"/>
      <x:c r="Q1817" s="18" t="str">
        <x:v>Бюджетная оценка автора</x:v>
      </x:c>
      <x:c r="R1817" s="18" t="str"/>
    </x:row>
    <x:row r="1818" ht="44" customHeight="1">
      <x:c r="A1818" s="10" t="str">
        <x:v>C5.1</x:v>
      </x:c>
      <x:c r="B1818" s="10" t="str">
        <x:v>C5</x:v>
      </x:c>
      <x:c r="C1818" s="11" t="str">
        <x:v>Запуск</x:v>
      </x:c>
      <x:c r="D1818" s="11" t="str">
        <x:v>Сборка своего помощника</x:v>
      </x:c>
      <x:c r="E1818" s="11" t="str">
        <x:v>Локальный интерфейс, поиск по документам, OCR, база поиска, проверка ответов</x:v>
      </x:c>
      <x:c r="F1818" s="14" t="n">
        <x:v>1</x:v>
      </x:c>
      <x:c r="G1818" s="3" t="str">
        <x:v>усл</x:v>
      </x:c>
      <x:c r="H1818" s="15" t="n">
        <x:v>1500</x:v>
      </x:c>
      <x:c r="I1818" s="15" t="n">
        <x:v>6000</x:v>
      </x:c>
      <x:c r="J1818" s="16" t="n">
        <x:f>IF(AND(ISNUMBER(F1818),ISNUMBER(H1818)),F1818*H1818,"")</x:f>
        <x:v>1500</x:v>
      </x:c>
      <x:c r="K1818" s="16" t="n">
        <x:f>IF(AND(ISNUMBER(F1818),ISNUMBER(I1818)),F1818*I1818,"")</x:f>
        <x:v>6000</x:v>
      </x:c>
      <x:c r="L1818" s="11" t="str">
        <x:v>Купить</x:v>
      </x:c>
      <x:c r="M1818" s="11" t="str">
        <x:v>Используется меньшая модель 8–32B. Предобработать документы и проверить ответы на своей контрольной выборке.</x:v>
      </x:c>
      <x:c r="N1818" s="11" t="str">
        <x:v>Бюджетная оценка на 03.10.2026. Источник подтверждает характеристики, а не цену.</x:v>
      </x:c>
      <x:c r="O1818" s="11" t="str">
        <x:f>IF(C1818="Опционально","Вне итога",IF(AND(ISNUMBER(F1818),ISNUMBER(H1818),ISNUMBER(I1818),F1818&gt;0,H1818&gt;=0,I1818&gt;=H1818),"Цена учтена","Уточнить цену/количество"))</x:f>
        <x:v>Цена учтена</x:v>
      </x:c>
      <x:c r="P1818" s="10"/>
      <x:c r="Q1818" s="18" t="str">
        <x:v>Бюджетная оценка автора</x:v>
      </x:c>
      <x:c r="R1818" s="18" t="str"/>
    </x:row>
    <x:row r="1819" ht="44" customHeight="1">
      <x:c r="A1819" s="10" t="str">
        <x:v>C5.1</x:v>
      </x:c>
      <x:c r="B1819" s="10" t="str">
        <x:v>C5</x:v>
      </x:c>
      <x:c r="C1819" s="11" t="str">
        <x:v>Запуск</x:v>
      </x:c>
      <x:c r="D1819" s="11" t="str">
        <x:v>Пилот LoRA на меньшей модели</x:v>
      </x:c>
      <x:c r="E1819" s="11" t="str">
        <x:v>Подготовка примеров, короткое обучение, сравнение качества, сохранение адаптера</x:v>
      </x:c>
      <x:c r="F1819" s="14" t="n">
        <x:v>1</x:v>
      </x:c>
      <x:c r="G1819" s="3" t="str">
        <x:v>усл</x:v>
      </x:c>
      <x:c r="H1819" s="15" t="n">
        <x:v>1000</x:v>
      </x:c>
      <x:c r="I1819" s="15" t="n">
        <x:v>4500</x:v>
      </x:c>
      <x:c r="J1819" s="16" t="n">
        <x:f>IF(AND(ISNUMBER(F1819),ISNUMBER(H1819)),F1819*H1819,"")</x:f>
        <x:v>1000</x:v>
      </x:c>
      <x:c r="K1819" s="16" t="n">
        <x:f>IF(AND(ISNUMBER(F1819),ISNUMBER(I1819)),F1819*I1819,"")</x:f>
        <x:v>4500</x:v>
      </x:c>
      <x:c r="L1819" s="11" t="str">
        <x:v>Купить</x:v>
      </x:c>
      <x:c r="M1819" s="11" t="str">
        <x:v>Не включает создание большой обучающей выборки вручную. Цена её разметки зависит от содержания и объёма.</x:v>
      </x:c>
      <x:c r="N1819" s="11" t="str">
        <x:v>Бюджетная оценка на 03.10.2026. Источник подтверждает характеристики, а не цену.</x:v>
      </x:c>
      <x:c r="O1819" s="11" t="str">
        <x:f>IF(C1819="Опционально","Вне итога",IF(AND(ISNUMBER(F1819),ISNUMBER(H1819),ISNUMBER(I1819),F1819&gt;0,H1819&gt;=0,I1819&gt;=H1819),"Цена учтена","Уточнить цену/количество"))</x:f>
        <x:v>Цена учтена</x:v>
      </x:c>
      <x:c r="P1819" s="10"/>
      <x:c r="Q1819" s="18" t="str">
        <x:v>Бюджетная оценка автора</x:v>
      </x:c>
      <x:c r="R1819" s="18" t="str"/>
    </x:row>
    <x:row r="1820" ht="44" customHeight="1">
      <x:c r="A1820" s="10" t="str">
        <x:v>C5.2</x:v>
      </x:c>
      <x:c r="B1820" s="10" t="str">
        <x:v>C5</x:v>
      </x:c>
      <x:c r="C1820" s="11" t="str">
        <x:v>Оборудование</x:v>
      </x:c>
      <x:c r="D1820" s="11" t="str">
        <x:v>GPU</x:v>
      </x:c>
      <x:c r="E1820" s="11" t="str">
        <x:v>RTX 5090 32GB, активное охлаждение</x:v>
      </x:c>
      <x:c r="F1820" s="14" t="n">
        <x:v>1</x:v>
      </x:c>
      <x:c r="G1820" s="3" t="str">
        <x:v>шт</x:v>
      </x:c>
      <x:c r="H1820" s="15" t="n">
        <x:v>2500</x:v>
      </x:c>
      <x:c r="I1820" s="15" t="n">
        <x:v>5000</x:v>
      </x:c>
      <x:c r="J1820" s="16" t="n">
        <x:f>IF(AND(ISNUMBER(F1820),ISNUMBER(H1820)),F1820*H1820,"")</x:f>
        <x:v>2500</x:v>
      </x:c>
      <x:c r="K1820" s="16" t="n">
        <x:f>IF(AND(ISNUMBER(F1820),ISNUMBER(I1820)),F1820*I1820,"")</x:f>
        <x:v>5000</x:v>
      </x:c>
      <x:c r="L1820" s="11" t="str">
        <x:v>Купить</x:v>
      </x:c>
      <x:c r="M1820" s="11" t="str">
        <x:v>Проверить QVL платы, питание, габариты и доступность. Не смешивать настольную DDR5 UDIMM и ECC RDIMM.</x:v>
      </x:c>
      <x:c r="N1820" s="11" t="str">
        <x:v>Бюджетная оценка на 03.10.2026. Источник подтверждает характеристики, а не цену.</x:v>
      </x:c>
      <x:c r="O1820" s="11" t="str">
        <x:f>IF(C1820="Опционально","Вне итога",IF(AND(ISNUMBER(F1820),ISNUMBER(H1820),ISNUMBER(I1820),F1820&gt;0,H1820&gt;=0,I1820&gt;=H1820),"Цена учтена","Уточнить цену/количество"))</x:f>
        <x:v>Цена учтена</x:v>
      </x:c>
      <x:c r="P1820" s="10"/>
      <x:c r="Q1820" s="18" t="str">
        <x:v>NVIDIA: RTX 5090</x:v>
      </x:c>
      <x:c r="R1820" s="18" t="str">
        <x:v>https://www.nvidia.com/en-eu/geforce/graphics-cards/50-series/rtx-5090/</x:v>
      </x:c>
    </x:row>
    <x:row r="1821" ht="44" customHeight="1">
      <x:c r="A1821" s="10" t="str">
        <x:v>C5.2</x:v>
      </x:c>
      <x:c r="B1821" s="10" t="str">
        <x:v>C5</x:v>
      </x:c>
      <x:c r="C1821" s="11" t="str">
        <x:v>Оборудование</x:v>
      </x:c>
      <x:c r="D1821" s="11" t="str">
        <x:v>CPU</x:v>
      </x:c>
      <x:c r="E1821" s="11" t="str">
        <x:v>Ryzen 9 9950X, 16 ядер, AM5</x:v>
      </x:c>
      <x:c r="F1821" s="14" t="n">
        <x:v>1</x:v>
      </x:c>
      <x:c r="G1821" s="3" t="str">
        <x:v>шт</x:v>
      </x:c>
      <x:c r="H1821" s="15" t="n">
        <x:v>500</x:v>
      </x:c>
      <x:c r="I1821" s="15" t="n">
        <x:v>850</x:v>
      </x:c>
      <x:c r="J1821" s="16" t="n">
        <x:f>IF(AND(ISNUMBER(F1821),ISNUMBER(H1821)),F1821*H1821,"")</x:f>
        <x:v>500</x:v>
      </x:c>
      <x:c r="K1821" s="16" t="n">
        <x:f>IF(AND(ISNUMBER(F1821),ISNUMBER(I1821)),F1821*I1821,"")</x:f>
        <x:v>850</x:v>
      </x:c>
      <x:c r="L1821" s="11" t="str">
        <x:v>Купить</x:v>
      </x:c>
      <x:c r="M1821" s="11" t="str">
        <x:v>Проверить QVL платы, питание, габариты и доступность. Не смешивать настольную DDR5 UDIMM и ECC RDIMM.</x:v>
      </x:c>
      <x:c r="N1821" s="11" t="str">
        <x:v>Бюджетная оценка на 03.10.2026. Источник подтверждает характеристики, а не цену.</x:v>
      </x:c>
      <x:c r="O1821" s="11" t="str">
        <x:f>IF(C1821="Опционально","Вне итога",IF(AND(ISNUMBER(F1821),ISNUMBER(H1821),ISNUMBER(I1821),F1821&gt;0,H1821&gt;=0,I1821&gt;=H1821),"Цена учтена","Уточнить цену/количество"))</x:f>
        <x:v>Цена учтена</x:v>
      </x:c>
      <x:c r="P1821" s="10"/>
      <x:c r="Q1821" s="18" t="str">
        <x:v>Бюджетная оценка автора</x:v>
      </x:c>
      <x:c r="R1821" s="18" t="str"/>
    </x:row>
    <x:row r="1822" ht="44" customHeight="1">
      <x:c r="A1822" s="10" t="str">
        <x:v>C5.2</x:v>
      </x:c>
      <x:c r="B1822" s="10" t="str">
        <x:v>C5</x:v>
      </x:c>
      <x:c r="C1822" s="11" t="str">
        <x:v>Оборудование</x:v>
      </x:c>
      <x:c r="D1822" s="11" t="str">
        <x:v>Материнская плата</x:v>
      </x:c>
      <x:c r="E1822" s="11" t="str">
        <x:v>X870E/AM5, x16 для GPU, 4 DIMM, 2–3 M.2</x:v>
      </x:c>
      <x:c r="F1822" s="14" t="n">
        <x:v>1</x:v>
      </x:c>
      <x:c r="G1822" s="3" t="str">
        <x:v>шт</x:v>
      </x:c>
      <x:c r="H1822" s="15" t="n">
        <x:v>280</x:v>
      </x:c>
      <x:c r="I1822" s="15" t="n">
        <x:v>550</x:v>
      </x:c>
      <x:c r="J1822" s="16" t="n">
        <x:f>IF(AND(ISNUMBER(F1822),ISNUMBER(H1822)),F1822*H1822,"")</x:f>
        <x:v>280</x:v>
      </x:c>
      <x:c r="K1822" s="16" t="n">
        <x:f>IF(AND(ISNUMBER(F1822),ISNUMBER(I1822)),F1822*I1822,"")</x:f>
        <x:v>550</x:v>
      </x:c>
      <x:c r="L1822" s="11" t="str">
        <x:v>Купить</x:v>
      </x:c>
      <x:c r="M1822" s="11" t="str">
        <x:v>Проверить QVL платы, питание, габариты и доступность. Не смешивать настольную DDR5 UDIMM и ECC RDIMM.</x:v>
      </x:c>
      <x:c r="N1822" s="11" t="str">
        <x:v>Бюджетная оценка на 03.10.2026. Источник подтверждает характеристики, а не цену.</x:v>
      </x:c>
      <x:c r="O1822" s="11" t="str">
        <x:f>IF(C1822="Опционально","Вне итога",IF(AND(ISNUMBER(F1822),ISNUMBER(H1822),ISNUMBER(I1822),F1822&gt;0,H1822&gt;=0,I1822&gt;=H1822),"Цена учтена","Уточнить цену/количество"))</x:f>
        <x:v>Цена учтена</x:v>
      </x:c>
      <x:c r="P1822" s="10"/>
      <x:c r="Q1822" s="18" t="str">
        <x:v>Бюджетная оценка автора</x:v>
      </x:c>
      <x:c r="R1822" s="18" t="str"/>
    </x:row>
    <x:row r="1823" ht="44" customHeight="1">
      <x:c r="A1823" s="10" t="str">
        <x:v>C5.2</x:v>
      </x:c>
      <x:c r="B1823" s="10" t="str">
        <x:v>C5</x:v>
      </x:c>
      <x:c r="C1823" s="11" t="str">
        <x:v>Оборудование</x:v>
      </x:c>
      <x:c r="D1823" s="11" t="str">
        <x:v>RAM</x:v>
      </x:c>
      <x:c r="E1823" s="11" t="str">
        <x:v>2×64GB DDR5, 128GB, по QVL платы</x:v>
      </x:c>
      <x:c r="F1823" s="14" t="n">
        <x:v>2</x:v>
      </x:c>
      <x:c r="G1823" s="3" t="str">
        <x:v>шт</x:v>
      </x:c>
      <x:c r="H1823" s="15" t="n">
        <x:v>180</x:v>
      </x:c>
      <x:c r="I1823" s="15" t="n">
        <x:v>330</x:v>
      </x:c>
      <x:c r="J1823" s="16" t="n">
        <x:f>IF(AND(ISNUMBER(F1823),ISNUMBER(H1823)),F1823*H1823,"")</x:f>
        <x:v>360</x:v>
      </x:c>
      <x:c r="K1823" s="16" t="n">
        <x:f>IF(AND(ISNUMBER(F1823),ISNUMBER(I1823)),F1823*I1823,"")</x:f>
        <x:v>660</x:v>
      </x:c>
      <x:c r="L1823" s="11" t="str">
        <x:v>Купить</x:v>
      </x:c>
      <x:c r="M1823" s="11" t="str">
        <x:v>Проверить QVL платы, питание, габариты и доступность. Не смешивать настольную DDR5 UDIMM и ECC RDIMM.</x:v>
      </x:c>
      <x:c r="N1823" s="11" t="str">
        <x:v>Бюджетная оценка на 03.10.2026. Источник подтверждает характеристики, а не цену.</x:v>
      </x:c>
      <x:c r="O1823" s="11" t="str">
        <x:f>IF(C1823="Опционально","Вне итога",IF(AND(ISNUMBER(F1823),ISNUMBER(H1823),ISNUMBER(I1823),F1823&gt;0,H1823&gt;=0,I1823&gt;=H1823),"Цена учтена","Уточнить цену/количество"))</x:f>
        <x:v>Цена учтена</x:v>
      </x:c>
      <x:c r="P1823" s="10"/>
      <x:c r="Q1823" s="18" t="str">
        <x:v>Бюджетная оценка автора</x:v>
      </x:c>
      <x:c r="R1823" s="18" t="str"/>
    </x:row>
    <x:row r="1824" ht="44" customHeight="1">
      <x:c r="A1824" s="10" t="str">
        <x:v>C5.2</x:v>
      </x:c>
      <x:c r="B1824" s="10" t="str">
        <x:v>C5</x:v>
      </x:c>
      <x:c r="C1824" s="11" t="str">
        <x:v>Оборудование</x:v>
      </x:c>
      <x:c r="D1824" s="11" t="str">
        <x:v>SSD</x:v>
      </x:c>
      <x:c r="E1824" s="11" t="str">
        <x:v>2TB NVMe TLC, основной и резервный</x:v>
      </x:c>
      <x:c r="F1824" s="14" t="n">
        <x:v>2</x:v>
      </x:c>
      <x:c r="G1824" s="3" t="str">
        <x:v>шт</x:v>
      </x:c>
      <x:c r="H1824" s="15" t="n">
        <x:v>140</x:v>
      </x:c>
      <x:c r="I1824" s="15" t="n">
        <x:v>280</x:v>
      </x:c>
      <x:c r="J1824" s="16" t="n">
        <x:f>IF(AND(ISNUMBER(F1824),ISNUMBER(H1824)),F1824*H1824,"")</x:f>
        <x:v>280</x:v>
      </x:c>
      <x:c r="K1824" s="16" t="n">
        <x:f>IF(AND(ISNUMBER(F1824),ISNUMBER(I1824)),F1824*I1824,"")</x:f>
        <x:v>560</x:v>
      </x:c>
      <x:c r="L1824" s="11" t="str">
        <x:v>Купить</x:v>
      </x:c>
      <x:c r="M1824" s="11" t="str">
        <x:v>Проверить QVL платы, питание, габариты и доступность. Не смешивать настольную DDR5 UDIMM и ECC RDIMM.</x:v>
      </x:c>
      <x:c r="N1824" s="11" t="str">
        <x:v>Бюджетная оценка на 03.10.2026. Источник подтверждает характеристики, а не цену.</x:v>
      </x:c>
      <x:c r="O1824" s="11" t="str">
        <x:f>IF(C1824="Опционально","Вне итога",IF(AND(ISNUMBER(F1824),ISNUMBER(H1824),ISNUMBER(I1824),F1824&gt;0,H1824&gt;=0,I1824&gt;=H1824),"Цена учтена","Уточнить цену/количество"))</x:f>
        <x:v>Цена учтена</x:v>
      </x:c>
      <x:c r="P1824" s="10"/>
      <x:c r="Q1824" s="18" t="str">
        <x:v>Бюджетная оценка автора</x:v>
      </x:c>
      <x:c r="R1824" s="18" t="str"/>
    </x:row>
    <x:row r="1825" ht="44" customHeight="1">
      <x:c r="A1825" s="10" t="str">
        <x:v>C5.2</x:v>
      </x:c>
      <x:c r="B1825" s="10" t="str">
        <x:v>C5</x:v>
      </x:c>
      <x:c r="C1825" s="11" t="str">
        <x:v>Оборудование</x:v>
      </x:c>
      <x:c r="D1825" s="11" t="str">
        <x:v>Блок питания</x:v>
      </x:c>
      <x:c r="E1825" s="11" t="str">
        <x:v>ATX 3.1, 1600W, штатный 12V-2x6</x:v>
      </x:c>
      <x:c r="F1825" s="14" t="n">
        <x:v>1</x:v>
      </x:c>
      <x:c r="G1825" s="3" t="str">
        <x:v>шт</x:v>
      </x:c>
      <x:c r="H1825" s="15" t="n">
        <x:v>350</x:v>
      </x:c>
      <x:c r="I1825" s="15" t="n">
        <x:v>650</x:v>
      </x:c>
      <x:c r="J1825" s="16" t="n">
        <x:f>IF(AND(ISNUMBER(F1825),ISNUMBER(H1825)),F1825*H1825,"")</x:f>
        <x:v>350</x:v>
      </x:c>
      <x:c r="K1825" s="16" t="n">
        <x:f>IF(AND(ISNUMBER(F1825),ISNUMBER(I1825)),F1825*I1825,"")</x:f>
        <x:v>650</x:v>
      </x:c>
      <x:c r="L1825" s="11" t="str">
        <x:v>Купить</x:v>
      </x:c>
      <x:c r="M1825" s="11" t="str">
        <x:v>Проверить QVL платы, питание, габариты и доступность. Не смешивать настольную DDR5 UDIMM и ECC RDIMM.</x:v>
      </x:c>
      <x:c r="N1825" s="11" t="str">
        <x:v>Бюджетная оценка на 03.10.2026. Источник подтверждает характеристики, а не цену.</x:v>
      </x:c>
      <x:c r="O1825" s="11" t="str">
        <x:f>IF(C1825="Опционально","Вне итога",IF(AND(ISNUMBER(F1825),ISNUMBER(H1825),ISNUMBER(I1825),F1825&gt;0,H1825&gt;=0,I1825&gt;=H1825),"Цена учтена","Уточнить цену/количество"))</x:f>
        <x:v>Цена учтена</x:v>
      </x:c>
      <x:c r="P1825" s="10"/>
      <x:c r="Q1825" s="18" t="str">
        <x:v>Бюджетная оценка автора</x:v>
      </x:c>
      <x:c r="R1825" s="18" t="str"/>
    </x:row>
    <x:row r="1826" ht="44" customHeight="1">
      <x:c r="A1826" s="10" t="str">
        <x:v>C5.2</x:v>
      </x:c>
      <x:c r="B1826" s="10" t="str">
        <x:v>C5</x:v>
      </x:c>
      <x:c r="C1826" s="11" t="str">
        <x:v>Оборудование</x:v>
      </x:c>
      <x:c r="D1826" s="11" t="str">
        <x:v>Кулер CPU</x:v>
      </x:c>
      <x:c r="E1826" s="11" t="str">
        <x:v>Башенный AM5 с достаточной мощностью, крепление в комплекте</x:v>
      </x:c>
      <x:c r="F1826" s="14" t="n">
        <x:v>1</x:v>
      </x:c>
      <x:c r="G1826" s="3" t="str">
        <x:v>шт</x:v>
      </x:c>
      <x:c r="H1826" s="15" t="n">
        <x:v>90</x:v>
      </x:c>
      <x:c r="I1826" s="15" t="n">
        <x:v>180</x:v>
      </x:c>
      <x:c r="J1826" s="16" t="n">
        <x:f>IF(AND(ISNUMBER(F1826),ISNUMBER(H1826)),F1826*H1826,"")</x:f>
        <x:v>90</x:v>
      </x:c>
      <x:c r="K1826" s="16" t="n">
        <x:f>IF(AND(ISNUMBER(F1826),ISNUMBER(I1826)),F1826*I1826,"")</x:f>
        <x:v>180</x:v>
      </x:c>
      <x:c r="L1826" s="11" t="str">
        <x:v>Купить</x:v>
      </x:c>
      <x:c r="M1826" s="11" t="str">
        <x:v>Проверить QVL платы, питание, габариты и доступность. Не смешивать настольную DDR5 UDIMM и ECC RDIMM.</x:v>
      </x:c>
      <x:c r="N1826" s="11" t="str">
        <x:v>Бюджетная оценка на 03.10.2026. Источник подтверждает характеристики, а не цену.</x:v>
      </x:c>
      <x:c r="O1826" s="11" t="str">
        <x:f>IF(C1826="Опционально","Вне итога",IF(AND(ISNUMBER(F1826),ISNUMBER(H1826),ISNUMBER(I1826),F1826&gt;0,H1826&gt;=0,I1826&gt;=H1826),"Цена учтена","Уточнить цену/количество"))</x:f>
        <x:v>Цена учтена</x:v>
      </x:c>
      <x:c r="P1826" s="10"/>
      <x:c r="Q1826" s="18" t="str">
        <x:v>Бюджетная оценка автора</x:v>
      </x:c>
      <x:c r="R1826" s="18" t="str"/>
    </x:row>
    <x:row r="1827" ht="44" customHeight="1">
      <x:c r="A1827" s="10" t="str">
        <x:v>C5.2</x:v>
      </x:c>
      <x:c r="B1827" s="10" t="str">
        <x:v>C5</x:v>
      </x:c>
      <x:c r="C1827" s="11" t="str">
        <x:v>Оборудование</x:v>
      </x:c>
      <x:c r="D1827" s="11" t="str">
        <x:v>Корпус</x:v>
      </x:c>
      <x:c r="E1827" s="11" t="str">
        <x:v>Большая башня, место под конкретную длину и толщину RTX 5090</x:v>
      </x:c>
      <x:c r="F1827" s="14" t="n">
        <x:v>1</x:v>
      </x:c>
      <x:c r="G1827" s="3" t="str">
        <x:v>шт</x:v>
      </x:c>
      <x:c r="H1827" s="15" t="n">
        <x:v>180</x:v>
      </x:c>
      <x:c r="I1827" s="15" t="n">
        <x:v>380</x:v>
      </x:c>
      <x:c r="J1827" s="16" t="n">
        <x:f>IF(AND(ISNUMBER(F1827),ISNUMBER(H1827)),F1827*H1827,"")</x:f>
        <x:v>180</x:v>
      </x:c>
      <x:c r="K1827" s="16" t="n">
        <x:f>IF(AND(ISNUMBER(F1827),ISNUMBER(I1827)),F1827*I1827,"")</x:f>
        <x:v>380</x:v>
      </x:c>
      <x:c r="L1827" s="11" t="str">
        <x:v>Купить</x:v>
      </x:c>
      <x:c r="M1827" s="11" t="str">
        <x:v>Проверить QVL платы, питание, габариты и доступность. Не смешивать настольную DDR5 UDIMM и ECC RDIMM.</x:v>
      </x:c>
      <x:c r="N1827" s="11" t="str">
        <x:v>Бюджетная оценка на 03.10.2026. Источник подтверждает характеристики, а не цену.</x:v>
      </x:c>
      <x:c r="O1827" s="11" t="str">
        <x:f>IF(C1827="Опционально","Вне итога",IF(AND(ISNUMBER(F1827),ISNUMBER(H1827),ISNUMBER(I1827),F1827&gt;0,H1827&gt;=0,I1827&gt;=H1827),"Цена учтена","Уточнить цену/количество"))</x:f>
        <x:v>Цена учтена</x:v>
      </x:c>
      <x:c r="P1827" s="10"/>
      <x:c r="Q1827" s="18" t="str">
        <x:v>Бюджетная оценка автора</x:v>
      </x:c>
      <x:c r="R1827" s="18" t="str"/>
    </x:row>
    <x:row r="1828" ht="44" customHeight="1">
      <x:c r="A1828" s="10" t="str">
        <x:v>C5.2</x:v>
      </x:c>
      <x:c r="B1828" s="10" t="str">
        <x:v>C5</x:v>
      </x:c>
      <x:c r="C1828" s="11" t="str">
        <x:v>Оборудование</x:v>
      </x:c>
      <x:c r="D1828" s="11" t="str">
        <x:v>Вентиляторы</x:v>
      </x:c>
      <x:c r="E1828" s="11" t="str">
        <x:v>140 мм, PWM</x:v>
      </x:c>
      <x:c r="F1828" s="14" t="n">
        <x:v>4</x:v>
      </x:c>
      <x:c r="G1828" s="3" t="str">
        <x:v>шт</x:v>
      </x:c>
      <x:c r="H1828" s="15" t="n">
        <x:v>20</x:v>
      </x:c>
      <x:c r="I1828" s="15" t="n">
        <x:v>45</x:v>
      </x:c>
      <x:c r="J1828" s="16" t="n">
        <x:f>IF(AND(ISNUMBER(F1828),ISNUMBER(H1828)),F1828*H1828,"")</x:f>
        <x:v>80</x:v>
      </x:c>
      <x:c r="K1828" s="16" t="n">
        <x:f>IF(AND(ISNUMBER(F1828),ISNUMBER(I1828)),F1828*I1828,"")</x:f>
        <x:v>180</x:v>
      </x:c>
      <x:c r="L1828" s="11" t="str">
        <x:v>Купить</x:v>
      </x:c>
      <x:c r="M1828" s="11" t="str">
        <x:v>Проверить QVL платы, питание, габариты и доступность. Не смешивать настольную DDR5 UDIMM и ECC RDIMM.</x:v>
      </x:c>
      <x:c r="N1828" s="11" t="str">
        <x:v>Бюджетная оценка на 03.10.2026. Источник подтверждает характеристики, а не цену.</x:v>
      </x:c>
      <x:c r="O1828" s="11" t="str">
        <x:f>IF(C1828="Опционально","Вне итога",IF(AND(ISNUMBER(F1828),ISNUMBER(H1828),ISNUMBER(I1828),F1828&gt;0,H1828&gt;=0,I1828&gt;=H1828),"Цена учтена","Уточнить цену/количество"))</x:f>
        <x:v>Цена учтена</x:v>
      </x:c>
      <x:c r="P1828" s="10"/>
      <x:c r="Q1828" s="18" t="str">
        <x:v>Бюджетная оценка автора</x:v>
      </x:c>
      <x:c r="R1828" s="18" t="str"/>
    </x:row>
    <x:row r="1829" ht="44" customHeight="1">
      <x:c r="A1829" s="10" t="str">
        <x:v>C5.2</x:v>
      </x:c>
      <x:c r="B1829" s="10" t="str">
        <x:v>C5</x:v>
      </x:c>
      <x:c r="C1829" s="11" t="str">
        <x:v>Оборудование</x:v>
      </x:c>
      <x:c r="D1829" s="11" t="str">
        <x:v>Сетевая карта</x:v>
      </x:c>
      <x:c r="E1829" s="11" t="str">
        <x:v>10GbE RJ45, PCIe, драйвер Linux</x:v>
      </x:c>
      <x:c r="F1829" s="14" t="n">
        <x:v>1</x:v>
      </x:c>
      <x:c r="G1829" s="3" t="str">
        <x:v>шт</x:v>
      </x:c>
      <x:c r="H1829" s="15" t="n">
        <x:v>130</x:v>
      </x:c>
      <x:c r="I1829" s="15" t="n">
        <x:v>260</x:v>
      </x:c>
      <x:c r="J1829" s="16" t="n">
        <x:f>IF(AND(ISNUMBER(F1829),ISNUMBER(H1829)),F1829*H1829,"")</x:f>
        <x:v>130</x:v>
      </x:c>
      <x:c r="K1829" s="16" t="n">
        <x:f>IF(AND(ISNUMBER(F1829),ISNUMBER(I1829)),F1829*I1829,"")</x:f>
        <x:v>260</x:v>
      </x:c>
      <x:c r="L1829" s="11" t="str">
        <x:v>Купить</x:v>
      </x:c>
      <x:c r="M1829" s="11" t="str">
        <x:v>Проверить QVL платы, питание, габариты и доступность. Не смешивать настольную DDR5 UDIMM и ECC RDIMM.</x:v>
      </x:c>
      <x:c r="N1829" s="11" t="str">
        <x:v>Бюджетная оценка на 03.10.2026. Источник подтверждает характеристики, а не цену.</x:v>
      </x:c>
      <x:c r="O1829" s="11" t="str">
        <x:f>IF(C1829="Опционально","Вне итога",IF(AND(ISNUMBER(F1829),ISNUMBER(H1829),ISNUMBER(I1829),F1829&gt;0,H1829&gt;=0,I1829&gt;=H1829),"Цена учтена","Уточнить цену/количество"))</x:f>
        <x:v>Цена учтена</x:v>
      </x:c>
      <x:c r="P1829" s="10"/>
      <x:c r="Q1829" s="18" t="str">
        <x:v>Бюджетная оценка автора</x:v>
      </x:c>
      <x:c r="R1829" s="18" t="str"/>
    </x:row>
    <x:row r="1830" ht="44" customHeight="1">
      <x:c r="A1830" s="10" t="str">
        <x:v>C5.2</x:v>
      </x:c>
      <x:c r="B1830" s="10" t="str">
        <x:v>C5</x:v>
      </x:c>
      <x:c r="C1830" s="11" t="str">
        <x:v>Оборудование</x:v>
      </x:c>
      <x:c r="D1830" s="11" t="str">
        <x:v>Комплект сборки ПК</x:v>
      </x:c>
      <x:c r="E1830" s="11" t="str">
        <x:v>Крепёж, термопаста, опора GPU, кабели/переходы по плате</x:v>
      </x:c>
      <x:c r="F1830" s="14" t="n">
        <x:v>1</x:v>
      </x:c>
      <x:c r="G1830" s="3" t="str">
        <x:v>к-т</x:v>
      </x:c>
      <x:c r="H1830" s="15" t="n">
        <x:v>60</x:v>
      </x:c>
      <x:c r="I1830" s="15" t="n">
        <x:v>180</x:v>
      </x:c>
      <x:c r="J1830" s="16" t="n">
        <x:f>IF(AND(ISNUMBER(F1830),ISNUMBER(H1830)),F1830*H1830,"")</x:f>
        <x:v>60</x:v>
      </x:c>
      <x:c r="K1830" s="16" t="n">
        <x:f>IF(AND(ISNUMBER(F1830),ISNUMBER(I1830)),F1830*I1830,"")</x:f>
        <x:v>180</x:v>
      </x:c>
      <x:c r="L1830" s="11" t="str">
        <x:v>Купить</x:v>
      </x:c>
      <x:c r="M1830" s="11" t="str">
        <x:v>Штатные GPU-кабели входят в PSU. Дополнительный переходник питания покупать только по требованиям производителя.</x:v>
      </x:c>
      <x:c r="N1830" s="11" t="str">
        <x:v>Бюджетная оценка на 03.10.2026. Источник подтверждает характеристики, а не цену.</x:v>
      </x:c>
      <x:c r="O1830" s="11" t="str">
        <x:f>IF(C1830="Опционально","Вне итога",IF(AND(ISNUMBER(F1830),ISNUMBER(H1830),ISNUMBER(I1830),F1830&gt;0,H1830&gt;=0,I1830&gt;=H1830),"Цена учтена","Уточнить цену/количество"))</x:f>
        <x:v>Цена учтена</x:v>
      </x:c>
      <x:c r="P1830" s="10"/>
      <x:c r="Q1830" s="18" t="str">
        <x:v>Бюджетная оценка автора</x:v>
      </x:c>
      <x:c r="R1830" s="18" t="str"/>
    </x:row>
    <x:row r="1831" ht="44" customHeight="1">
      <x:c r="A1831" s="10" t="str">
        <x:v>C5.2</x:v>
      </x:c>
      <x:c r="B1831" s="10" t="str">
        <x:v>C5</x:v>
      </x:c>
      <x:c r="C1831" s="11" t="str">
        <x:v>Запуск</x:v>
      </x:c>
      <x:c r="D1831" s="11" t="str">
        <x:v>Сборка и аппаратный тест</x:v>
      </x:c>
      <x:c r="E1831" s="11" t="str">
        <x:v>Установка компонентов, BIOS, память, температурный стресс-тест</x:v>
      </x:c>
      <x:c r="F1831" s="14" t="n">
        <x:v>1</x:v>
      </x:c>
      <x:c r="G1831" s="3" t="str">
        <x:v>усл</x:v>
      </x:c>
      <x:c r="H1831" s="15" t="n">
        <x:v>250</x:v>
      </x:c>
      <x:c r="I1831" s="15" t="n">
        <x:v>900</x:v>
      </x:c>
      <x:c r="J1831" s="16" t="n">
        <x:f>IF(AND(ISNUMBER(F1831),ISNUMBER(H1831)),F1831*H1831,"")</x:f>
        <x:v>250</x:v>
      </x:c>
      <x:c r="K1831" s="16" t="n">
        <x:f>IF(AND(ISNUMBER(F1831),ISNUMBER(I1831)),F1831*I1831,"")</x:f>
        <x:v>900</x:v>
      </x:c>
      <x:c r="L1831" s="11" t="str">
        <x:v>Купить</x:v>
      </x:c>
      <x:c r="M1831" s="11" t="str"/>
      <x:c r="N1831" s="11" t="str">
        <x:v>Бюджетная оценка на 03.10.2026. Источник подтверждает характеристики, а не цену.</x:v>
      </x:c>
      <x:c r="O1831" s="11" t="str">
        <x:f>IF(C1831="Опционально","Вне итога",IF(AND(ISNUMBER(F1831),ISNUMBER(H1831),ISNUMBER(I1831),F1831&gt;0,H1831&gt;=0,I1831&gt;=H1831),"Цена учтена","Уточнить цену/количество"))</x:f>
        <x:v>Цена учтена</x:v>
      </x:c>
      <x:c r="P1831" s="10"/>
      <x:c r="Q1831" s="18" t="str">
        <x:v>Бюджетная оценка автора</x:v>
      </x:c>
      <x:c r="R1831" s="18" t="str"/>
    </x:row>
    <x:row r="1832" ht="44" customHeight="1">
      <x:c r="A1832" s="10" t="str">
        <x:v>C5.2</x:v>
      </x:c>
      <x:c r="B1832" s="10" t="str">
        <x:v>C5</x:v>
      </x:c>
      <x:c r="C1832" s="11" t="str">
        <x:v>Оборудование</x:v>
      </x:c>
      <x:c r="D1832" s="11" t="str">
        <x:v>Коммутатор обычной сети</x:v>
      </x:c>
      <x:c r="E1832" s="11" t="str">
        <x:v>8×RJ45 1/2.5/5/10GbE, управляемый. При &gt;6 узлах: 24 порта</x:v>
      </x:c>
      <x:c r="F1832" s="14" t="n">
        <x:v>1</x:v>
      </x:c>
      <x:c r="G1832" s="3" t="str">
        <x:v>шт</x:v>
      </x:c>
      <x:c r="H1832" s="15" t="n">
        <x:v>650</x:v>
      </x:c>
      <x:c r="I1832" s="15" t="n">
        <x:v>1600</x:v>
      </x:c>
      <x:c r="J1832" s="16" t="n">
        <x:f>IF(AND(ISNUMBER(F1832),ISNUMBER(H1832)),F1832*H1832,"")</x:f>
        <x:v>650</x:v>
      </x:c>
      <x:c r="K1832" s="16" t="n">
        <x:f>IF(AND(ISNUMBER(F1832),ISNUMBER(I1832)),F1832*I1832,"")</x:f>
        <x:v>1600</x:v>
      </x:c>
      <x:c r="L1832" s="11" t="str">
        <x:v>Купить</x:v>
      </x:c>
      <x:c r="M1832" s="11" t="str">
        <x:v>Управление, загрузка файлов, резервные копии. Использовать Ethernet ОС, а не BMC.</x:v>
      </x:c>
      <x:c r="N1832" s="11" t="str">
        <x:v>Бюджетная оценка на 03.10.2026. Источник подтверждает характеристики, а не цену.</x:v>
      </x:c>
      <x:c r="O1832" s="11" t="str">
        <x:f>IF(C1832="Опционально","Вне итога",IF(AND(ISNUMBER(F1832),ISNUMBER(H1832),ISNUMBER(I1832),F1832&gt;0,H1832&gt;=0,I1832&gt;=H1832),"Цена учтена","Уточнить цену/количество"))</x:f>
        <x:v>Цена учтена</x:v>
      </x:c>
      <x:c r="P1832" s="10"/>
      <x:c r="Q1832" s="18" t="str">
        <x:v>Бюджетная оценка автора</x:v>
      </x:c>
      <x:c r="R1832" s="18" t="str"/>
    </x:row>
    <x:row r="1833" ht="44" customHeight="1">
      <x:c r="A1833" s="10" t="str">
        <x:v>C5.2</x:v>
      </x:c>
      <x:c r="B1833" s="10" t="str">
        <x:v>C5</x:v>
      </x:c>
      <x:c r="C1833" s="11" t="str">
        <x:v>Оборудование</x:v>
      </x:c>
      <x:c r="D1833" s="11" t="str">
        <x:v>Сетевой шлюз</x:v>
      </x:c>
      <x:c r="E1833" s="11" t="str">
        <x:v>Проводной маршрутизатор с межсетевым экраном, ≥1GbE</x:v>
      </x:c>
      <x:c r="F1833" s="14" t="n">
        <x:v>1</x:v>
      </x:c>
      <x:c r="G1833" s="3" t="str">
        <x:v>шт</x:v>
      </x:c>
      <x:c r="H1833" s="15" t="n">
        <x:v>150</x:v>
      </x:c>
      <x:c r="I1833" s="15" t="n">
        <x:v>500</x:v>
      </x:c>
      <x:c r="J1833" s="16" t="n">
        <x:f>IF(AND(ISNUMBER(F1833),ISNUMBER(H1833)),F1833*H1833,"")</x:f>
        <x:v>150</x:v>
      </x:c>
      <x:c r="K1833" s="16" t="n">
        <x:f>IF(AND(ISNUMBER(F1833),ISNUMBER(I1833)),F1833*I1833,"")</x:f>
        <x:v>500</x:v>
      </x:c>
      <x:c r="L1833" s="11" t="str">
        <x:v>Купить</x:v>
      </x:c>
      <x:c r="M1833" s="11" t="str">
        <x:v>Подключение к локальной сети. Плата за связь не включена.</x:v>
      </x:c>
      <x:c r="N1833" s="11" t="str">
        <x:v>Бюджетная оценка на 03.10.2026. Источник подтверждает характеристики, а не цену.</x:v>
      </x:c>
      <x:c r="O1833" s="11" t="str">
        <x:f>IF(C1833="Опционально","Вне итога",IF(AND(ISNUMBER(F1833),ISNUMBER(H1833),ISNUMBER(I1833),F1833&gt;0,H1833&gt;=0,I1833&gt;=H1833),"Цена учтена","Уточнить цену/количество"))</x:f>
        <x:v>Цена учтена</x:v>
      </x:c>
      <x:c r="P1833" s="10"/>
      <x:c r="Q1833" s="18" t="str">
        <x:v>Бюджетная оценка автора</x:v>
      </x:c>
      <x:c r="R1833" s="18" t="str"/>
    </x:row>
    <x:row r="1834" ht="44" customHeight="1">
      <x:c r="A1834" s="10" t="str">
        <x:v>C5.2</x:v>
      </x:c>
      <x:c r="B1834" s="10" t="str">
        <x:v>C5</x:v>
      </x:c>
      <x:c r="C1834" s="11" t="str">
        <x:v>Оборудование</x:v>
      </x:c>
      <x:c r="D1834" s="11" t="str">
        <x:v>Резервное хранилище</x:v>
      </x:c>
      <x:c r="E1834" s="11" t="str">
        <x:v>NAS 4 отсека, 10GbE, RAM ≥16GB, диски отдельно</x:v>
      </x:c>
      <x:c r="F1834" s="14" t="n">
        <x:v>1</x:v>
      </x:c>
      <x:c r="G1834" s="3" t="str">
        <x:v>шт</x:v>
      </x:c>
      <x:c r="H1834" s="15" t="n">
        <x:v>1100</x:v>
      </x:c>
      <x:c r="I1834" s="15" t="n">
        <x:v>2600</x:v>
      </x:c>
      <x:c r="J1834" s="16" t="n">
        <x:f>IF(AND(ISNUMBER(F1834),ISNUMBER(H1834)),F1834*H1834,"")</x:f>
        <x:v>1100</x:v>
      </x:c>
      <x:c r="K1834" s="16" t="n">
        <x:f>IF(AND(ISNUMBER(F1834),ISNUMBER(I1834)),F1834*I1834,"")</x:f>
        <x:v>2600</x:v>
      </x:c>
      <x:c r="L1834" s="11" t="str">
        <x:v>Купить</x:v>
      </x:c>
      <x:c r="M1834" s="11" t="str">
        <x:v>Копии настроек, данных и контрольных точек. Основной сервер не считается резервной копией.</x:v>
      </x:c>
      <x:c r="N1834" s="11" t="str">
        <x:v>Бюджетная оценка на 03.10.2026. Источник подтверждает характеристики, а не цену.</x:v>
      </x:c>
      <x:c r="O1834" s="11" t="str">
        <x:f>IF(C1834="Опционально","Вне итога",IF(AND(ISNUMBER(F1834),ISNUMBER(H1834),ISNUMBER(I1834),F1834&gt;0,H1834&gt;=0,I1834&gt;=H1834),"Цена учтена","Уточнить цену/количество"))</x:f>
        <x:v>Цена учтена</x:v>
      </x:c>
      <x:c r="P1834" s="10"/>
      <x:c r="Q1834" s="18" t="str">
        <x:v>Бюджетная оценка автора</x:v>
      </x:c>
      <x:c r="R1834" s="18" t="str"/>
    </x:row>
    <x:row r="1835" ht="44" customHeight="1">
      <x:c r="A1835" s="10" t="str">
        <x:v>C5.2</x:v>
      </x:c>
      <x:c r="B1835" s="10" t="str">
        <x:v>C5</x:v>
      </x:c>
      <x:c r="C1835" s="11" t="str">
        <x:v>Оборудование</x:v>
      </x:c>
      <x:c r="D1835" s="11" t="str">
        <x:v>Диски резервного хранилища</x:v>
      </x:c>
      <x:c r="E1835" s="11" t="str">
        <x:v>4×12TB NAS/enterprise HDD. RAID6: около 24TB до форматирования</x:v>
      </x:c>
      <x:c r="F1835" s="14" t="n">
        <x:v>4</x:v>
      </x:c>
      <x:c r="G1835" s="3" t="str">
        <x:v>шт</x:v>
      </x:c>
      <x:c r="H1835" s="15" t="n">
        <x:v>250</x:v>
      </x:c>
      <x:c r="I1835" s="15" t="n">
        <x:v>430</x:v>
      </x:c>
      <x:c r="J1835" s="16" t="n">
        <x:f>IF(AND(ISNUMBER(F1835),ISNUMBER(H1835)),F1835*H1835,"")</x:f>
        <x:v>1000</x:v>
      </x:c>
      <x:c r="K1835" s="16" t="n">
        <x:f>IF(AND(ISNUMBER(F1835),ISNUMBER(I1835)),F1835*I1835,"")</x:f>
        <x:v>1720</x:v>
      </x:c>
      <x:c r="L1835" s="11" t="str">
        <x:v>Купить</x:v>
      </x:c>
      <x:c r="M1835" s="11" t="str">
        <x:v>Цена каждого диска. Один дополнительный запасной диск указан отдельно.</x:v>
      </x:c>
      <x:c r="N1835" s="11" t="str">
        <x:v>Бюджетная оценка на 03.10.2026. Источник подтверждает характеристики, а не цену.</x:v>
      </x:c>
      <x:c r="O1835" s="11" t="str">
        <x:f>IF(C1835="Опционально","Вне итога",IF(AND(ISNUMBER(F1835),ISNUMBER(H1835),ISNUMBER(I1835),F1835&gt;0,H1835&gt;=0,I1835&gt;=H1835),"Цена учтена","Уточнить цену/количество"))</x:f>
        <x:v>Цена учтена</x:v>
      </x:c>
      <x:c r="P1835" s="10"/>
      <x:c r="Q1835" s="18" t="str">
        <x:v>Бюджетная оценка автора</x:v>
      </x:c>
      <x:c r="R1835" s="18" t="str"/>
    </x:row>
    <x:row r="1836" ht="44" customHeight="1">
      <x:c r="A1836" s="10" t="str">
        <x:v>C5.2</x:v>
      </x:c>
      <x:c r="B1836" s="10" t="str">
        <x:v>C5</x:v>
      </x:c>
      <x:c r="C1836" s="11" t="str">
        <x:v>Оборудование</x:v>
      </x:c>
      <x:c r="D1836" s="11" t="str">
        <x:v>Запасной диск NAS</x:v>
      </x:c>
      <x:c r="E1836" s="11" t="str">
        <x:v>12TB той же совместимой серии</x:v>
      </x:c>
      <x:c r="F1836" s="14" t="n">
        <x:v>1</x:v>
      </x:c>
      <x:c r="G1836" s="3" t="str">
        <x:v>шт</x:v>
      </x:c>
      <x:c r="H1836" s="15" t="n">
        <x:v>250</x:v>
      </x:c>
      <x:c r="I1836" s="15" t="n">
        <x:v>430</x:v>
      </x:c>
      <x:c r="J1836" s="16" t="n">
        <x:f>IF(AND(ISNUMBER(F1836),ISNUMBER(H1836)),F1836*H1836,"")</x:f>
        <x:v>250</x:v>
      </x:c>
      <x:c r="K1836" s="16" t="n">
        <x:f>IF(AND(ISNUMBER(F1836),ISNUMBER(I1836)),F1836*I1836,"")</x:f>
        <x:v>430</x:v>
      </x:c>
      <x:c r="L1836" s="11" t="str">
        <x:v>Купить</x:v>
      </x:c>
      <x:c r="M1836" s="11" t="str">
        <x:v>Быстрая замена отказавшего диска.</x:v>
      </x:c>
      <x:c r="N1836" s="11" t="str">
        <x:v>Бюджетная оценка на 03.10.2026. Источник подтверждает характеристики, а не цену.</x:v>
      </x:c>
      <x:c r="O1836" s="11" t="str">
        <x:f>IF(C1836="Опционально","Вне итога",IF(AND(ISNUMBER(F1836),ISNUMBER(H1836),ISNUMBER(I1836),F1836&gt;0,H1836&gt;=0,I1836&gt;=H1836),"Цена учтена","Уточнить цену/количество"))</x:f>
        <x:v>Цена учтена</x:v>
      </x:c>
      <x:c r="P1836" s="10"/>
      <x:c r="Q1836" s="18" t="str">
        <x:v>Бюджетная оценка автора</x:v>
      </x:c>
      <x:c r="R1836" s="18" t="str"/>
    </x:row>
    <x:row r="1837" ht="44" customHeight="1">
      <x:c r="A1837" s="10" t="str">
        <x:v>C5.2</x:v>
      </x:c>
      <x:c r="B1837" s="10" t="str">
        <x:v>C5</x:v>
      </x:c>
      <x:c r="C1837" s="11" t="str">
        <x:v>Оборудование</x:v>
      </x:c>
      <x:c r="D1837" s="11" t="str">
        <x:v>Рабочее место администратора</x:v>
      </x:c>
      <x:c r="E1837" s="11" t="str">
        <x:v>Мини-ПК 16GB RAM, SSD 512GB, Ethernet</x:v>
      </x:c>
      <x:c r="F1837" s="14" t="n">
        <x:v>1</x:v>
      </x:c>
      <x:c r="G1837" s="3" t="str">
        <x:v>шт</x:v>
      </x:c>
      <x:c r="H1837" s="15" t="n">
        <x:v>400</x:v>
      </x:c>
      <x:c r="I1837" s="15" t="n">
        <x:v>800</x:v>
      </x:c>
      <x:c r="J1837" s="16" t="n">
        <x:f>IF(AND(ISNUMBER(F1837),ISNUMBER(H1837)),F1837*H1837,"")</x:f>
        <x:v>400</x:v>
      </x:c>
      <x:c r="K1837" s="16" t="n">
        <x:f>IF(AND(ISNUMBER(F1837),ISNUMBER(I1837)),F1837*I1837,"")</x:f>
        <x:v>800</x:v>
      </x:c>
      <x:c r="L1837" s="11" t="str">
        <x:v>Купить</x:v>
      </x:c>
      <x:c r="M1837" s="11" t="str">
        <x:v>Настройка и управление системой. Для Mac можно использовать один узел вместо отдельного ПК.</x:v>
      </x:c>
      <x:c r="N1837" s="11" t="str">
        <x:v>Бюджетная оценка на 03.10.2026. Источник подтверждает характеристики, а не цену.</x:v>
      </x:c>
      <x:c r="O1837" s="11" t="str">
        <x:f>IF(C1837="Опционально","Вне итога",IF(AND(ISNUMBER(F1837),ISNUMBER(H1837),ISNUMBER(I1837),F1837&gt;0,H1837&gt;=0,I1837&gt;=H1837),"Цена учтена","Уточнить цену/количество"))</x:f>
        <x:v>Цена учтена</x:v>
      </x:c>
      <x:c r="P1837" s="10"/>
      <x:c r="Q1837" s="18" t="str">
        <x:v>Бюджетная оценка автора</x:v>
      </x:c>
      <x:c r="R1837" s="18" t="str"/>
    </x:row>
    <x:row r="1838" ht="44" customHeight="1">
      <x:c r="A1838" s="10" t="str">
        <x:v>C5.2</x:v>
      </x:c>
      <x:c r="B1838" s="10" t="str">
        <x:v>C5</x:v>
      </x:c>
      <x:c r="C1838" s="11" t="str">
        <x:v>Оборудование</x:v>
      </x:c>
      <x:c r="D1838" s="11" t="str">
        <x:v>Монитор</x:v>
      </x:c>
      <x:c r="E1838" s="11" t="str">
        <x:v>27 дюймов, HDMI/DisplayPort</x:v>
      </x:c>
      <x:c r="F1838" s="14" t="n">
        <x:v>1</x:v>
      </x:c>
      <x:c r="G1838" s="3" t="str">
        <x:v>шт</x:v>
      </x:c>
      <x:c r="H1838" s="15" t="n">
        <x:v>160</x:v>
      </x:c>
      <x:c r="I1838" s="15" t="n">
        <x:v>320</x:v>
      </x:c>
      <x:c r="J1838" s="16" t="n">
        <x:f>IF(AND(ISNUMBER(F1838),ISNUMBER(H1838)),F1838*H1838,"")</x:f>
        <x:v>160</x:v>
      </x:c>
      <x:c r="K1838" s="16" t="n">
        <x:f>IF(AND(ISNUMBER(F1838),ISNUMBER(I1838)),F1838*I1838,"")</x:f>
        <x:v>320</x:v>
      </x:c>
      <x:c r="L1838" s="11" t="str">
        <x:v>Купить</x:v>
      </x:c>
      <x:c r="M1838" s="11" t="str"/>
      <x:c r="N1838" s="11" t="str">
        <x:v>Бюджетная оценка на 03.10.2026. Источник подтверждает характеристики, а не цену.</x:v>
      </x:c>
      <x:c r="O1838" s="11" t="str">
        <x:f>IF(C1838="Опционально","Вне итога",IF(AND(ISNUMBER(F1838),ISNUMBER(H1838),ISNUMBER(I1838),F1838&gt;0,H1838&gt;=0,I1838&gt;=H1838),"Цена учтена","Уточнить цену/количество"))</x:f>
        <x:v>Цена учтена</x:v>
      </x:c>
      <x:c r="P1838" s="10"/>
      <x:c r="Q1838" s="18" t="str">
        <x:v>Бюджетная оценка автора</x:v>
      </x:c>
      <x:c r="R1838" s="18" t="str"/>
    </x:row>
    <x:row r="1839" ht="44" customHeight="1">
      <x:c r="A1839" s="10" t="str">
        <x:v>C5.2</x:v>
      </x:c>
      <x:c r="B1839" s="10" t="str">
        <x:v>C5</x:v>
      </x:c>
      <x:c r="C1839" s="11" t="str">
        <x:v>Оборудование</x:v>
      </x:c>
      <x:c r="D1839" s="11" t="str">
        <x:v>Клавиатура и мышь</x:v>
      </x:c>
      <x:c r="E1839" s="11" t="str">
        <x:v>Проводные USB</x:v>
      </x:c>
      <x:c r="F1839" s="14" t="n">
        <x:v>1</x:v>
      </x:c>
      <x:c r="G1839" s="3" t="str">
        <x:v>к-т</x:v>
      </x:c>
      <x:c r="H1839" s="15" t="n">
        <x:v>30</x:v>
      </x:c>
      <x:c r="I1839" s="15" t="n">
        <x:v>70</x:v>
      </x:c>
      <x:c r="J1839" s="16" t="n">
        <x:f>IF(AND(ISNUMBER(F1839),ISNUMBER(H1839)),F1839*H1839,"")</x:f>
        <x:v>30</x:v>
      </x:c>
      <x:c r="K1839" s="16" t="n">
        <x:f>IF(AND(ISNUMBER(F1839),ISNUMBER(I1839)),F1839*I1839,"")</x:f>
        <x:v>70</x:v>
      </x:c>
      <x:c r="L1839" s="11" t="str">
        <x:v>Купить</x:v>
      </x:c>
      <x:c r="M1839" s="11" t="str"/>
      <x:c r="N1839" s="11" t="str">
        <x:v>Бюджетная оценка на 03.10.2026. Источник подтверждает характеристики, а не цену.</x:v>
      </x:c>
      <x:c r="O1839" s="11" t="str">
        <x:f>IF(C1839="Опционально","Вне итога",IF(AND(ISNUMBER(F1839),ISNUMBER(H1839),ISNUMBER(I1839),F1839&gt;0,H1839&gt;=0,I1839&gt;=H1839),"Цена учтена","Уточнить цену/количество"))</x:f>
        <x:v>Цена учтена</x:v>
      </x:c>
      <x:c r="P1839" s="10"/>
      <x:c r="Q1839" s="18" t="str">
        <x:v>Бюджетная оценка автора</x:v>
      </x:c>
      <x:c r="R1839" s="18" t="str"/>
    </x:row>
    <x:row r="1840" ht="44" customHeight="1">
      <x:c r="A1840" s="10" t="str">
        <x:v>C5.2</x:v>
      </x:c>
      <x:c r="B1840" s="10" t="str">
        <x:v>C5</x:v>
      </x:c>
      <x:c r="C1840" s="11" t="str">
        <x:v>Оборудование</x:v>
      </x:c>
      <x:c r="D1840" s="11" t="str">
        <x:v>Кабель монитора</x:v>
      </x:c>
      <x:c r="E1840" s="11" t="str">
        <x:v>HDMI/DisplayPort 2 м, по разъёму компьютера</x:v>
      </x:c>
      <x:c r="F1840" s="14" t="n">
        <x:v>1</x:v>
      </x:c>
      <x:c r="G1840" s="3" t="str">
        <x:v>шт</x:v>
      </x:c>
      <x:c r="H1840" s="15" t="n">
        <x:v>10</x:v>
      </x:c>
      <x:c r="I1840" s="15" t="n">
        <x:v>30</x:v>
      </x:c>
      <x:c r="J1840" s="16" t="n">
        <x:f>IF(AND(ISNUMBER(F1840),ISNUMBER(H1840)),F1840*H1840,"")</x:f>
        <x:v>10</x:v>
      </x:c>
      <x:c r="K1840" s="16" t="n">
        <x:f>IF(AND(ISNUMBER(F1840),ISNUMBER(I1840)),F1840*I1840,"")</x:f>
        <x:v>30</x:v>
      </x:c>
      <x:c r="L1840" s="11" t="str">
        <x:v>Купить</x:v>
      </x:c>
      <x:c r="M1840" s="11" t="str"/>
      <x:c r="N1840" s="11" t="str">
        <x:v>Бюджетная оценка на 03.10.2026. Источник подтверждает характеристики, а не цену.</x:v>
      </x:c>
      <x:c r="O1840" s="11" t="str">
        <x:f>IF(C1840="Опционально","Вне итога",IF(AND(ISNUMBER(F1840),ISNUMBER(H1840),ISNUMBER(I1840),F1840&gt;0,H1840&gt;=0,I1840&gt;=H1840),"Цена учтена","Уточнить цену/количество"))</x:f>
        <x:v>Цена учтена</x:v>
      </x:c>
      <x:c r="P1840" s="10"/>
      <x:c r="Q1840" s="18" t="str">
        <x:v>Бюджетная оценка автора</x:v>
      </x:c>
      <x:c r="R1840" s="18" t="str"/>
    </x:row>
    <x:row r="1841" ht="44" customHeight="1">
      <x:c r="A1841" s="10" t="str">
        <x:v>C5.2</x:v>
      </x:c>
      <x:c r="B1841" s="10" t="str">
        <x:v>C5</x:v>
      </x:c>
      <x:c r="C1841" s="11" t="str">
        <x:v>Оборудование</x:v>
      </x:c>
      <x:c r="D1841" s="11" t="str">
        <x:v>Патч-корды обычной сети</x:v>
      </x:c>
      <x:c r="E1841" s="11" t="str">
        <x:v>Cat6A, 2 м, RJ45, заводские</x:v>
      </x:c>
      <x:c r="F1841" s="14" t="n">
        <x:v>8</x:v>
      </x:c>
      <x:c r="G1841" s="3" t="str">
        <x:v>шт</x:v>
      </x:c>
      <x:c r="H1841" s="15" t="n">
        <x:v>8</x:v>
      </x:c>
      <x:c r="I1841" s="15" t="n">
        <x:v>20</x:v>
      </x:c>
      <x:c r="J1841" s="16" t="n">
        <x:f>IF(AND(ISNUMBER(F1841),ISNUMBER(H1841)),F1841*H1841,"")</x:f>
        <x:v>64</x:v>
      </x:c>
      <x:c r="K1841" s="16" t="n">
        <x:f>IF(AND(ISNUMBER(F1841),ISNUMBER(I1841)),F1841*I1841,"")</x:f>
        <x:v>160</x:v>
      </x:c>
      <x:c r="L1841" s="11" t="str">
        <x:v>Купить</x:v>
      </x:c>
      <x:c r="M1841" s="11" t="str">
        <x:v>6 рабочих соединений и 2 запасных. Длина 2 м является исходным допущением.</x:v>
      </x:c>
      <x:c r="N1841" s="11" t="str">
        <x:v>Бюджетная оценка на 03.10.2026. Источник подтверждает характеристики, а не цену.</x:v>
      </x:c>
      <x:c r="O1841" s="11" t="str">
        <x:f>IF(C1841="Опционально","Вне итога",IF(AND(ISNUMBER(F1841),ISNUMBER(H1841),ISNUMBER(I1841),F1841&gt;0,H1841&gt;=0,I1841&gt;=H1841),"Цена учтена","Уточнить цену/количество"))</x:f>
        <x:v>Цена учтена</x:v>
      </x:c>
      <x:c r="P1841" s="10"/>
      <x:c r="Q1841" s="18" t="str">
        <x:v>Бюджетная оценка автора</x:v>
      </x:c>
      <x:c r="R1841" s="18" t="str"/>
    </x:row>
    <x:row r="1842" ht="44" customHeight="1">
      <x:c r="A1842" s="10" t="str">
        <x:v>C5.2</x:v>
      </x:c>
      <x:c r="B1842" s="10" t="str">
        <x:v>C5</x:v>
      </x:c>
      <x:c r="C1842" s="11" t="str">
        <x:v>Оборудование</x:v>
      </x:c>
      <x:c r="D1842" s="11" t="str">
        <x:v>USB-накопители для восстановления</x:v>
      </x:c>
      <x:c r="E1842" s="11" t="str">
        <x:v>64GB USB 3.x</x:v>
      </x:c>
      <x:c r="F1842" s="14" t="n">
        <x:v>2</x:v>
      </x:c>
      <x:c r="G1842" s="3" t="str">
        <x:v>шт</x:v>
      </x:c>
      <x:c r="H1842" s="15" t="n">
        <x:v>12</x:v>
      </x:c>
      <x:c r="I1842" s="15" t="n">
        <x:v>25</x:v>
      </x:c>
      <x:c r="J1842" s="16" t="n">
        <x:f>IF(AND(ISNUMBER(F1842),ISNUMBER(H1842)),F1842*H1842,"")</x:f>
        <x:v>24</x:v>
      </x:c>
      <x:c r="K1842" s="16" t="n">
        <x:f>IF(AND(ISNUMBER(F1842),ISNUMBER(I1842)),F1842*I1842,"")</x:f>
        <x:v>50</x:v>
      </x:c>
      <x:c r="L1842" s="11" t="str">
        <x:v>Купить</x:v>
      </x:c>
      <x:c r="M1842" s="11" t="str">
        <x:v>Установочный носитель и аварийное восстановление. Не место хранения единственной копии данных.</x:v>
      </x:c>
      <x:c r="N1842" s="11" t="str">
        <x:v>Бюджетная оценка на 03.10.2026. Источник подтверждает характеристики, а не цену.</x:v>
      </x:c>
      <x:c r="O1842" s="11" t="str">
        <x:f>IF(C1842="Опционально","Вне итога",IF(AND(ISNUMBER(F1842),ISNUMBER(H1842),ISNUMBER(I1842),F1842&gt;0,H1842&gt;=0,I1842&gt;=H1842),"Цена учтена","Уточнить цену/количество"))</x:f>
        <x:v>Цена учтена</x:v>
      </x:c>
      <x:c r="P1842" s="10"/>
      <x:c r="Q1842" s="18" t="str">
        <x:v>Бюджетная оценка автора</x:v>
      </x:c>
      <x:c r="R1842" s="18" t="str"/>
    </x:row>
    <x:row r="1843" ht="44" customHeight="1">
      <x:c r="A1843" s="10" t="str">
        <x:v>C5.2</x:v>
      </x:c>
      <x:c r="B1843" s="10" t="str">
        <x:v>C5</x:v>
      </x:c>
      <x:c r="C1843" s="11" t="str">
        <x:v>Помещение</x:v>
      </x:c>
      <x:c r="D1843" s="11" t="str">
        <x:v>Обследование и проект</x:v>
      </x:c>
      <x:c r="E1843" s="11" t="str">
        <x:v>Электрик, специалист по охлаждению, проверка несущей способности пола</x:v>
      </x:c>
      <x:c r="F1843" s="14" t="n">
        <x:v>1</x:v>
      </x:c>
      <x:c r="G1843" s="3" t="str">
        <x:v>усл</x:v>
      </x:c>
      <x:c r="H1843" s="15" t="n">
        <x:v>500</x:v>
      </x:c>
      <x:c r="I1843" s="15" t="n">
        <x:v>1500</x:v>
      </x:c>
      <x:c r="J1843" s="16" t="n">
        <x:f>IF(AND(ISNUMBER(F1843),ISNUMBER(H1843)),F1843*H1843,"")</x:f>
        <x:v>500</x:v>
      </x:c>
      <x:c r="K1843" s="16" t="n">
        <x:f>IF(AND(ISNUMBER(F1843),ISNUMBER(I1843)),F1843*I1843,"")</x:f>
        <x:v>1500</x:v>
      </x:c>
      <x:c r="L1843" s="11" t="str">
        <x:v>Купить</x:v>
      </x:c>
      <x:c r="M1843" s="11" t="str">
        <x:v>Уточнить вводную мощность, трассы, дверные проёмы, этаж, шум и наружный блок. До закупки кабеля и защиты.</x:v>
      </x:c>
      <x:c r="N1843" s="11" t="str">
        <x:v>Бюджетная оценка на 03.10.2026. Источник подтверждает характеристики, а не цену.</x:v>
      </x:c>
      <x:c r="O1843" s="11" t="str">
        <x:f>IF(C1843="Опционально","Вне итога",IF(AND(ISNUMBER(F1843),ISNUMBER(H1843),ISNUMBER(I1843),F1843&gt;0,H1843&gt;=0,I1843&gt;=H1843),"Цена учтена","Уточнить цену/количество"))</x:f>
        <x:v>Цена учтена</x:v>
      </x:c>
      <x:c r="P1843" s="10"/>
      <x:c r="Q1843" s="18" t="str">
        <x:v>Бюджетная оценка автора</x:v>
      </x:c>
      <x:c r="R1843" s="18" t="str"/>
    </x:row>
    <x:row r="1844" ht="44" customHeight="1">
      <x:c r="A1844" s="10" t="str">
        <x:v>C5.2</x:v>
      </x:c>
      <x:c r="B1844" s="10" t="str">
        <x:v>C5</x:v>
      </x:c>
      <x:c r="C1844" s="11" t="str">
        <x:v>Помещение</x:v>
      </x:c>
      <x:c r="D1844" s="11" t="str">
        <x:v>Подготовка поверхностей</x:v>
      </x:c>
      <x:c r="E1844" s="11" t="str">
        <x:v>Обеспыливание, герметизация щелей, ремонт покрытия существующей комнаты</x:v>
      </x:c>
      <x:c r="F1844" s="14" t="n">
        <x:v>12</x:v>
      </x:c>
      <x:c r="G1844" s="3" t="str">
        <x:v>м²</x:v>
      </x:c>
      <x:c r="H1844" s="15" t="n">
        <x:v>30</x:v>
      </x:c>
      <x:c r="I1844" s="15" t="n">
        <x:v>80</x:v>
      </x:c>
      <x:c r="J1844" s="16" t="n">
        <x:f>IF(AND(ISNUMBER(F1844),ISNUMBER(H1844)),F1844*H1844,"")</x:f>
        <x:v>360</x:v>
      </x:c>
      <x:c r="K1844" s="16" t="n">
        <x:f>IF(AND(ISNUMBER(F1844),ISNUMBER(I1844)),F1844*I1844,"")</x:f>
        <x:v>960</x:v>
      </x:c>
      <x:c r="L1844" s="11" t="str">
        <x:v>Купить</x:v>
      </x:c>
      <x:c r="M1844" s="11" t="str">
        <x:v>Исходно помещение с готовыми стенами и крышей. Строительство здания не рассчитано.</x:v>
      </x:c>
      <x:c r="N1844" s="11" t="str">
        <x:v>Бюджетная оценка на 03.10.2026. Источник подтверждает характеристики, а не цену.</x:v>
      </x:c>
      <x:c r="O1844" s="11" t="str">
        <x:f>IF(C1844="Опционально","Вне итога",IF(AND(ISNUMBER(F1844),ISNUMBER(H1844),ISNUMBER(I1844),F1844&gt;0,H1844&gt;=0,I1844&gt;=H1844),"Цена учтена","Уточнить цену/количество"))</x:f>
        <x:v>Цена учтена</x:v>
      </x:c>
      <x:c r="P1844" s="10"/>
      <x:c r="Q1844" s="18" t="str">
        <x:v>Бюджетная оценка автора</x:v>
      </x:c>
      <x:c r="R1844" s="18" t="str"/>
    </x:row>
    <x:row r="1845" ht="44" customHeight="1">
      <x:c r="A1845" s="10" t="str">
        <x:v>C5.2</x:v>
      </x:c>
      <x:c r="B1845" s="10" t="str">
        <x:v>C5</x:v>
      </x:c>
      <x:c r="C1845" s="11" t="str">
        <x:v>Помещение</x:v>
      </x:c>
      <x:c r="D1845" s="11" t="str">
        <x:v>Усиление пола и перемещение тяжёлого оборудования</x:v>
      </x:c>
      <x:c r="E1845" s="11" t="str">
        <x:v>Работы по результатам обследования, бюджетный резерв</x:v>
      </x:c>
      <x:c r="F1845" s="14" t="n">
        <x:v>1</x:v>
      </x:c>
      <x:c r="G1845" s="3" t="str">
        <x:v>резерв</x:v>
      </x:c>
      <x:c r="H1845" s="15" t="n">
        <x:v>0</x:v>
      </x:c>
      <x:c r="I1845" s="15" t="n">
        <x:v>2000</x:v>
      </x:c>
      <x:c r="J1845" s="16" t="n">
        <x:f>IF(AND(ISNUMBER(F1845),ISNUMBER(H1845)),F1845*H1845,"")</x:f>
        <x:v>0</x:v>
      </x:c>
      <x:c r="K1845" s="16" t="n">
        <x:f>IF(AND(ISNUMBER(F1845),ISNUMBER(I1845)),F1845*I1845,"")</x:f>
        <x:v>2000</x:v>
      </x:c>
      <x:c r="L1845" s="11" t="str">
        <x:v>Резерв</x:v>
      </x:c>
      <x:c r="M1845" s="11" t="str">
        <x:v>Может не понадобиться. Для тяжёлых стоек нагрузку подтверждает инженер, цену даёт подрядчик.</x:v>
      </x:c>
      <x:c r="N1845" s="11" t="str">
        <x:v>Бюджетная оценка на 03.10.2026. Источник подтверждает характеристики, а не цену.</x:v>
      </x:c>
      <x:c r="O1845" s="11" t="str">
        <x:f>IF(C1845="Опционально","Вне итога",IF(AND(ISNUMBER(F1845),ISNUMBER(H1845),ISNUMBER(I1845),F1845&gt;0,H1845&gt;=0,I1845&gt;=H1845),"Цена учтена","Уточнить цену/количество"))</x:f>
        <x:v>Цена учтена</x:v>
      </x:c>
      <x:c r="P1845" s="10"/>
      <x:c r="Q1845" s="18" t="str">
        <x:v>Бюджетная оценка автора</x:v>
      </x:c>
      <x:c r="R1845" s="18" t="str"/>
    </x:row>
    <x:row r="1846" ht="44" customHeight="1">
      <x:c r="A1846" s="10" t="str">
        <x:v>C5.2</x:v>
      </x:c>
      <x:c r="B1846" s="10" t="str">
        <x:v>C5</x:v>
      </x:c>
      <x:c r="C1846" s="11" t="str">
        <x:v>Помещение</x:v>
      </x:c>
      <x:c r="D1846" s="11" t="str">
        <x:v>Размещение компьютеров</x:v>
      </x:c>
      <x:c r="E1846" s="11" t="str">
        <x:v>Стол/стойка с открытым доступом воздуха, нагрузка по массе устройств</x:v>
      </x:c>
      <x:c r="F1846" s="14" t="n">
        <x:v>1</x:v>
      </x:c>
      <x:c r="G1846" s="3" t="str">
        <x:v>к-т</x:v>
      </x:c>
      <x:c r="H1846" s="15" t="n">
        <x:v>250</x:v>
      </x:c>
      <x:c r="I1846" s="15" t="n">
        <x:v>800</x:v>
      </x:c>
      <x:c r="J1846" s="16" t="n">
        <x:f>IF(AND(ISNUMBER(F1846),ISNUMBER(H1846)),F1846*H1846,"")</x:f>
        <x:v>250</x:v>
      </x:c>
      <x:c r="K1846" s="16" t="n">
        <x:f>IF(AND(ISNUMBER(F1846),ISNUMBER(I1846)),F1846*I1846,"")</x:f>
        <x:v>800</x:v>
      </x:c>
      <x:c r="L1846" s="11" t="str">
        <x:v>Купить</x:v>
      </x:c>
      <x:c r="M1846" s="11" t="str">
        <x:v>Не закрывать Mac/Spark в шкаф без принудительной вентиляции.</x:v>
      </x:c>
      <x:c r="N1846" s="11" t="str">
        <x:v>Бюджетная оценка на 03.10.2026. Источник подтверждает характеристики, а не цену.</x:v>
      </x:c>
      <x:c r="O1846" s="11" t="str">
        <x:f>IF(C1846="Опционально","Вне итога",IF(AND(ISNUMBER(F1846),ISNUMBER(H1846),ISNUMBER(I1846),F1846&gt;0,H1846&gt;=0,I1846&gt;=H1846),"Цена учтена","Уточнить цену/количество"))</x:f>
        <x:v>Цена учтена</x:v>
      </x:c>
      <x:c r="P1846" s="10"/>
      <x:c r="Q1846" s="18" t="str">
        <x:v>Бюджетная оценка автора</x:v>
      </x:c>
      <x:c r="R1846" s="18" t="str"/>
    </x:row>
    <x:row r="1847" ht="61" customHeight="1">
      <x:c r="A1847" s="10" t="str">
        <x:v>C5.2</x:v>
      </x:c>
      <x:c r="B1847" s="10" t="str">
        <x:v>C5</x:v>
      </x:c>
      <x:c r="C1847" s="11" t="str">
        <x:v>Помещение</x:v>
      </x:c>
      <x:c r="D1847" s="11" t="str">
        <x:v>Источник бесперебойного питания</x:v>
      </x:c>
      <x:c r="E1847" s="11" t="str">
        <x:v>Онлайн ИБП 3kVA. Активная мощность ≥1.5kW</x:v>
      </x:c>
      <x:c r="F1847" s="14" t="n">
        <x:v>1</x:v>
      </x:c>
      <x:c r="G1847" s="3" t="str">
        <x:v>шт</x:v>
      </x:c>
      <x:c r="H1847" s="15" t="n">
        <x:v>1400</x:v>
      </x:c>
      <x:c r="I1847" s="15" t="n">
        <x:v>2800</x:v>
      </x:c>
      <x:c r="J1847" s="16" t="n">
        <x:f>IF(AND(ISNUMBER(F1847),ISNUMBER(H1847)),F1847*H1847,"")</x:f>
        <x:v>1400</x:v>
      </x:c>
      <x:c r="K1847" s="16" t="n">
        <x:f>IF(AND(ISNUMBER(F1847),ISNUMBER(I1847)),F1847*I1847,"")</x:f>
        <x:v>2800</x:v>
      </x:c>
      <x:c r="L1847" s="11" t="str">
        <x:v>Купить</x:v>
      </x:c>
      <x:c r="M1847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1847" s="11" t="str">
        <x:v>Бюджетная оценка на 03.10.2026. Источник подтверждает характеристики, а не цену.</x:v>
      </x:c>
      <x:c r="O1847" s="11" t="str">
        <x:f>IF(C1847="Опционально","Вне итога",IF(AND(ISNUMBER(F1847),ISNUMBER(H1847),ISNUMBER(I1847),F1847&gt;0,H1847&gt;=0,I1847&gt;=H1847),"Цена учтена","Уточнить цену/количество"))</x:f>
        <x:v>Цена учтена</x:v>
      </x:c>
      <x:c r="P1847" s="10"/>
      <x:c r="Q1847" s="18" t="str">
        <x:v>Бюджетная оценка автора</x:v>
      </x:c>
      <x:c r="R1847" s="18" t="str"/>
    </x:row>
    <x:row r="1848" ht="61" customHeight="1">
      <x:c r="A1848" s="10" t="str">
        <x:v>C5.2</x:v>
      </x:c>
      <x:c r="B1848" s="10" t="str">
        <x:v>C5</x:v>
      </x:c>
      <x:c r="C1848" s="11" t="str">
        <x:v>Помещение</x:v>
      </x:c>
      <x:c r="D1848" s="11" t="str">
        <x:v>Батареи и шкаф батарей</x:v>
      </x:c>
      <x:c r="E1848" s="11" t="str">
        <x:v>Внешний комплект, 5–10 минут при нагрузке 1.2kW</x:v>
      </x:c>
      <x:c r="F1848" s="14" t="n">
        <x:v>1</x:v>
      </x:c>
      <x:c r="G1848" s="3" t="str">
        <x:v>к-т</x:v>
      </x:c>
      <x:c r="H1848" s="15" t="n">
        <x:v>420</x:v>
      </x:c>
      <x:c r="I1848" s="15" t="n">
        <x:v>1020</x:v>
      </x:c>
      <x:c r="J1848" s="16" t="n">
        <x:f>IF(AND(ISNUMBER(F1848),ISNUMBER(H1848)),F1848*H1848,"")</x:f>
        <x:v>420</x:v>
      </x:c>
      <x:c r="K1848" s="16" t="n">
        <x:f>IF(AND(ISNUMBER(F1848),ISNUMBER(I1848)),F1848*I1848,"")</x:f>
        <x:v>1020</x:v>
      </x:c>
      <x:c r="L1848" s="11" t="str">
        <x:v>Купить</x:v>
      </x:c>
      <x:c r="M1848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1848" s="11" t="str">
        <x:v>Бюджетная оценка на 03.10.2026. Источник подтверждает характеристики, а не цену.</x:v>
      </x:c>
      <x:c r="O1848" s="11" t="str">
        <x:f>IF(C1848="Опционально","Вне итога",IF(AND(ISNUMBER(F1848),ISNUMBER(H1848),ISNUMBER(I1848),F1848&gt;0,H1848&gt;=0,I1848&gt;=H1848),"Цена учтена","Уточнить цену/количество"))</x:f>
        <x:v>Цена учтена</x:v>
      </x:c>
      <x:c r="P1848" s="10"/>
      <x:c r="Q1848" s="18" t="str">
        <x:v>Бюджетная оценка автора</x:v>
      </x:c>
      <x:c r="R1848" s="18" t="str"/>
    </x:row>
    <x:row r="1849" ht="44" customHeight="1">
      <x:c r="A1849" s="10" t="str">
        <x:v>C5.2</x:v>
      </x:c>
      <x:c r="B1849" s="10" t="str">
        <x:v>C5</x:v>
      </x:c>
      <x:c r="C1849" s="11" t="str">
        <x:v>Помещение</x:v>
      </x:c>
      <x:c r="D1849" s="11" t="str">
        <x:v>Сервисный обход ИБП</x:v>
      </x:c>
      <x:c r="E1849" s="11" t="str">
        <x:v>Внешний maintenance bypass и кабели подключения</x:v>
      </x:c>
      <x:c r="F1849" s="14" t="n">
        <x:v>1</x:v>
      </x:c>
      <x:c r="G1849" s="3" t="str">
        <x:v>к-т</x:v>
      </x:c>
      <x:c r="H1849" s="15" t="n">
        <x:v>200</x:v>
      </x:c>
      <x:c r="I1849" s="15" t="n">
        <x:v>600</x:v>
      </x:c>
      <x:c r="J1849" s="16" t="n">
        <x:f>IF(AND(ISNUMBER(F1849),ISNUMBER(H1849)),F1849*H1849,"")</x:f>
        <x:v>200</x:v>
      </x:c>
      <x:c r="K1849" s="16" t="n">
        <x:f>IF(AND(ISNUMBER(F1849),ISNUMBER(I1849)),F1849*I1849,"")</x:f>
        <x:v>600</x:v>
      </x:c>
      <x:c r="L1849" s="11" t="str">
        <x:v>Купить</x:v>
      </x:c>
      <x:c r="M1849" s="11" t="str">
        <x:v>Позволяет обслуживать ИБП. Тип подключения согласует электрик.</x:v>
      </x:c>
      <x:c r="N1849" s="11" t="str">
        <x:v>Бюджетная оценка на 03.10.2026. Источник подтверждает характеристики, а не цену.</x:v>
      </x:c>
      <x:c r="O1849" s="11" t="str">
        <x:f>IF(C1849="Опционально","Вне итога",IF(AND(ISNUMBER(F1849),ISNUMBER(H1849),ISNUMBER(I1849),F1849&gt;0,H1849&gt;=0,I1849&gt;=H1849),"Цена учтена","Уточнить цену/количество"))</x:f>
        <x:v>Цена учтена</x:v>
      </x:c>
      <x:c r="P1849" s="10"/>
      <x:c r="Q1849" s="18" t="str">
        <x:v>Бюджетная оценка автора</x:v>
      </x:c>
      <x:c r="R1849" s="18" t="str"/>
    </x:row>
    <x:row r="1850" ht="44" customHeight="1">
      <x:c r="A1850" s="10" t="str">
        <x:v>C5.2</x:v>
      </x:c>
      <x:c r="B1850" s="10" t="str">
        <x:v>C5</x:v>
      </x:c>
      <x:c r="C1850" s="11" t="str">
        <x:v>Помещение</x:v>
      </x:c>
      <x:c r="D1850" s="11" t="str">
        <x:v>Розетки для IT-оборудования</x:v>
      </x:c>
      <x:c r="E1850" s="11" t="str">
        <x:v>Промышленные блоки/розетки с защитой по проекту</x:v>
      </x:c>
      <x:c r="F1850" s="14" t="n">
        <x:v>2</x:v>
      </x:c>
      <x:c r="G1850" s="3" t="str">
        <x:v>к-т</x:v>
      </x:c>
      <x:c r="H1850" s="15" t="n">
        <x:v>35</x:v>
      </x:c>
      <x:c r="I1850" s="15" t="n">
        <x:v>100</x:v>
      </x:c>
      <x:c r="J1850" s="16" t="n">
        <x:f>IF(AND(ISNUMBER(F1850),ISNUMBER(H1850)),F1850*H1850,"")</x:f>
        <x:v>70</x:v>
      </x:c>
      <x:c r="K1850" s="16" t="n">
        <x:f>IF(AND(ISNUMBER(F1850),ISNUMBER(I1850)),F1850*I1850,"")</x:f>
        <x:v>200</x:v>
      </x:c>
      <x:c r="L1850" s="11" t="str">
        <x:v>Купить</x:v>
      </x:c>
      <x:c r="M1850" s="11" t="str">
        <x:v>Обычный бытовой удлинитель не заменяет линию требуемой мощности.</x:v>
      </x:c>
      <x:c r="N1850" s="11" t="str">
        <x:v>Бюджетная оценка на 03.10.2026. Источник подтверждает характеристики, а не цену.</x:v>
      </x:c>
      <x:c r="O1850" s="11" t="str">
        <x:f>IF(C1850="Опционально","Вне итога",IF(AND(ISNUMBER(F1850),ISNUMBER(H1850),ISNUMBER(I1850),F1850&gt;0,H1850&gt;=0,I1850&gt;=H1850),"Цена учтена","Уточнить цену/количество"))</x:f>
        <x:v>Цена учтена</x:v>
      </x:c>
      <x:c r="P1850" s="10"/>
      <x:c r="Q1850" s="18" t="str">
        <x:v>Бюджетная оценка автора</x:v>
      </x:c>
      <x:c r="R1850" s="18" t="str"/>
    </x:row>
    <x:row r="1851" ht="44" customHeight="1">
      <x:c r="A1851" s="10" t="str">
        <x:v>C5.2</x:v>
      </x:c>
      <x:c r="B1851" s="10" t="str">
        <x:v>C5</x:v>
      </x:c>
      <x:c r="C1851" s="11" t="str">
        <x:v>Помещение</x:v>
      </x:c>
      <x:c r="D1851" s="11" t="str">
        <x:v>Электрощит помещения</x:v>
      </x:c>
      <x:c r="E1851" s="11" t="str">
        <x:v>Вводной выключатель, отдельные линии IT и охлаждения, УЗИП, учёт, защитные устройства</x:v>
      </x:c>
      <x:c r="F1851" s="14" t="n">
        <x:v>1</x:v>
      </x:c>
      <x:c r="G1851" s="3" t="str">
        <x:v>к-т</x:v>
      </x:c>
      <x:c r="H1851" s="15" t="n">
        <x:v>500</x:v>
      </x:c>
      <x:c r="I1851" s="15" t="n">
        <x:v>1500</x:v>
      </x:c>
      <x:c r="J1851" s="16" t="n">
        <x:f>IF(AND(ISNUMBER(F1851),ISNUMBER(H1851)),F1851*H1851,"")</x:f>
        <x:v>500</x:v>
      </x:c>
      <x:c r="K1851" s="16" t="n">
        <x:f>IF(AND(ISNUMBER(F1851),ISNUMBER(I1851)),F1851*I1851,"")</x:f>
        <x:v>1500</x:v>
      </x:c>
      <x:c r="L1851" s="11" t="str">
        <x:v>Купить</x:v>
      </x:c>
      <x:c r="M1851" s="11" t="str">
        <x:v>Номиналы, селективность, УЗО и сечения определяются проектом. В цену включена комплектация щита.</x:v>
      </x:c>
      <x:c r="N1851" s="11" t="str">
        <x:v>Бюджетная оценка на 03.10.2026. Источник подтверждает характеристики, а не цену.</x:v>
      </x:c>
      <x:c r="O1851" s="11" t="str">
        <x:f>IF(C1851="Опционально","Вне итога",IF(AND(ISNUMBER(F1851),ISNUMBER(H1851),ISNUMBER(I1851),F1851&gt;0,H1851&gt;=0,I1851&gt;=H1851),"Цена учтена","Уточнить цену/количество"))</x:f>
        <x:v>Цена учтена</x:v>
      </x:c>
      <x:c r="P1851" s="10"/>
      <x:c r="Q1851" s="18" t="str">
        <x:v>Бюджетная оценка автора</x:v>
      </x:c>
      <x:c r="R1851" s="18" t="str"/>
    </x:row>
    <x:row r="1852" ht="44" customHeight="1">
      <x:c r="A1852" s="10" t="str">
        <x:v>C5.2</x:v>
      </x:c>
      <x:c r="B1852" s="10" t="str">
        <x:v>C5</x:v>
      </x:c>
      <x:c r="C1852" s="11" t="str">
        <x:v>Помещение</x:v>
      </x:c>
      <x:c r="D1852" s="11" t="str">
        <x:v>Силовой кабель и прокладка до комнаты</x:v>
      </x:c>
      <x:c r="E1852" s="11" t="str">
        <x:v>Кабель, лоток, вводы и крепления. Сечение по расчёту</x:v>
      </x:c>
      <x:c r="F1852" s="14" t="n">
        <x:v>30</x:v>
      </x:c>
      <x:c r="G1852" s="3" t="str">
        <x:v>м</x:v>
      </x:c>
      <x:c r="H1852" s="15" t="n">
        <x:v>15</x:v>
      </x:c>
      <x:c r="I1852" s="15" t="n">
        <x:v>35</x:v>
      </x:c>
      <x:c r="J1852" s="16" t="n">
        <x:f>IF(AND(ISNUMBER(F1852),ISNUMBER(H1852)),F1852*H1852,"")</x:f>
        <x:v>450</x:v>
      </x:c>
      <x:c r="K1852" s="16" t="n">
        <x:f>IF(AND(ISNUMBER(F1852),ISNUMBER(I1852)),F1852*I1852,"")</x:f>
        <x:v>1050</x:v>
      </x:c>
      <x:c r="L1852" s="11" t="str">
        <x:v>Купить</x:v>
      </x:c>
      <x:c r="M1852" s="11" t="str">
        <x:v>Исходная трасса 30 м. Меняется после обмера. Не является готовым выбором сечения кабеля.</x:v>
      </x:c>
      <x:c r="N1852" s="11" t="str">
        <x:v>Бюджетная оценка на 03.10.2026. Источник подтверждает характеристики, а не цену.</x:v>
      </x:c>
      <x:c r="O1852" s="11" t="str">
        <x:f>IF(C1852="Опционально","Вне итога",IF(AND(ISNUMBER(F1852),ISNUMBER(H1852),ISNUMBER(I1852),F1852&gt;0,H1852&gt;=0,I1852&gt;=H1852),"Цена учтена","Уточнить цену/количество"))</x:f>
        <x:v>Цена учтена</x:v>
      </x:c>
      <x:c r="P1852" s="10"/>
      <x:c r="Q1852" s="18" t="str">
        <x:v>Бюджетная оценка автора</x:v>
      </x:c>
      <x:c r="R1852" s="18" t="str"/>
    </x:row>
    <x:row r="1853" ht="44" customHeight="1">
      <x:c r="A1853" s="10" t="str">
        <x:v>C5.2</x:v>
      </x:c>
      <x:c r="B1853" s="10" t="str">
        <x:v>C5</x:v>
      </x:c>
      <x:c r="C1853" s="11" t="str">
        <x:v>Помещение</x:v>
      </x:c>
      <x:c r="D1853" s="11" t="str">
        <x:v>Внутренние силовые линии</x:v>
      </x:c>
      <x:c r="E1853" s="11" t="str">
        <x:v>Кабели от щита до ИБП/PDU и оборудования охлаждения</x:v>
      </x:c>
      <x:c r="F1853" s="14" t="n">
        <x:v>15</x:v>
      </x:c>
      <x:c r="G1853" s="3" t="str">
        <x:v>м</x:v>
      </x:c>
      <x:c r="H1853" s="15" t="n">
        <x:v>12</x:v>
      </x:c>
      <x:c r="I1853" s="15" t="n">
        <x:v>30</x:v>
      </x:c>
      <x:c r="J1853" s="16" t="n">
        <x:f>IF(AND(ISNUMBER(F1853),ISNUMBER(H1853)),F1853*H1853,"")</x:f>
        <x:v>180</x:v>
      </x:c>
      <x:c r="K1853" s="16" t="n">
        <x:f>IF(AND(ISNUMBER(F1853),ISNUMBER(I1853)),F1853*I1853,"")</x:f>
        <x:v>450</x:v>
      </x:c>
      <x:c r="L1853" s="11" t="str">
        <x:v>Купить</x:v>
      </x:c>
      <x:c r="M1853" s="11" t="str">
        <x:v>Исходные длины. Наконечники, разъёмы и крепёж учтены в строке расходников.</x:v>
      </x:c>
      <x:c r="N1853" s="11" t="str">
        <x:v>Бюджетная оценка на 03.10.2026. Источник подтверждает характеристики, а не цену.</x:v>
      </x:c>
      <x:c r="O1853" s="11" t="str">
        <x:f>IF(C1853="Опционально","Вне итога",IF(AND(ISNUMBER(F1853),ISNUMBER(H1853),ISNUMBER(I1853),F1853&gt;0,H1853&gt;=0,I1853&gt;=H1853),"Цена учтена","Уточнить цену/количество"))</x:f>
        <x:v>Цена учтена</x:v>
      </x:c>
      <x:c r="P1853" s="10"/>
      <x:c r="Q1853" s="18" t="str">
        <x:v>Бюджетная оценка автора</x:v>
      </x:c>
      <x:c r="R1853" s="18" t="str"/>
    </x:row>
    <x:row r="1854" ht="61" customHeight="1">
      <x:c r="A1854" s="10" t="str">
        <x:v>C5.2</x:v>
      </x:c>
      <x:c r="B1854" s="10" t="str">
        <x:v>C5</x:v>
      </x:c>
      <x:c r="C1854" s="11" t="str">
        <x:v>Помещение</x:v>
      </x:c>
      <x:c r="D1854" s="11" t="str">
        <x:v>Резерв на увеличение доступной мощности</x:v>
      </x:c>
      <x:c r="E1854" s="11" t="str">
        <x:v>Техническое присоединение/изменение ввода, если существующей мощности не хватает</x:v>
      </x:c>
      <x:c r="F1854" s="14" t="n">
        <x:v>1</x:v>
      </x:c>
      <x:c r="G1854" s="3" t="str">
        <x:v>резерв</x:v>
      </x:c>
      <x:c r="H1854" s="15" t="n">
        <x:v>0</x:v>
      </x:c>
      <x:c r="I1854" s="15" t="n">
        <x:v>5000</x:v>
      </x:c>
      <x:c r="J1854" s="16" t="n">
        <x:f>IF(AND(ISNUMBER(F1854),ISNUMBER(H1854)),F1854*H1854,"")</x:f>
        <x:v>0</x:v>
      </x:c>
      <x:c r="K1854" s="16" t="n">
        <x:f>IF(AND(ISNUMBER(F1854),ISNUMBER(I1854)),F1854*I1854,"")</x:f>
        <x:v>5000</x:v>
      </x:c>
      <x:c r="L1854" s="11" t="str">
        <x:v>Резерв</x:v>
      </x:c>
      <x:c r="M1854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1854" s="11" t="str">
        <x:v>Бюджетная оценка на 03.10.2026. Источник подтверждает характеристики, а не цену.</x:v>
      </x:c>
      <x:c r="O1854" s="11" t="str">
        <x:f>IF(C1854="Опционально","Вне итога",IF(AND(ISNUMBER(F1854),ISNUMBER(H1854),ISNUMBER(I1854),F1854&gt;0,H1854&gt;=0,I1854&gt;=H1854),"Цена учтена","Уточнить цену/количество"))</x:f>
        <x:v>Цена учтена</x:v>
      </x:c>
      <x:c r="P1854" s="10"/>
      <x:c r="Q1854" s="18" t="str">
        <x:v>Бюджетная оценка автора</x:v>
      </x:c>
      <x:c r="R1854" s="18" t="str"/>
    </x:row>
    <x:row r="1855" ht="61" customHeight="1">
      <x:c r="A1855" s="10" t="str">
        <x:v>C5.2</x:v>
      </x:c>
      <x:c r="B1855" s="10" t="str">
        <x:v>C5</x:v>
      </x:c>
      <x:c r="C1855" s="11" t="str">
        <x:v>Помещение</x:v>
      </x:c>
      <x:c r="D1855" s="11" t="str">
        <x:v>Постоянное охлаждение комнаты</x:v>
      </x:c>
      <x:c r="E1855" s="11" t="str">
        <x:v>1 установка(и), суммарно ≥2kW холода. Работа 24/7</x:v>
      </x:c>
      <x:c r="F1855" s="14" t="n">
        <x:v>1</x:v>
      </x:c>
      <x:c r="G1855" s="3" t="str">
        <x:v>шт</x:v>
      </x:c>
      <x:c r="H1855" s="15" t="n">
        <x:v>700</x:v>
      </x:c>
      <x:c r="I1855" s="15" t="n">
        <x:v>1700</x:v>
      </x:c>
      <x:c r="J1855" s="16" t="n">
        <x:f>IF(AND(ISNUMBER(F1855),ISNUMBER(H1855)),F1855*H1855,"")</x:f>
        <x:v>700</x:v>
      </x:c>
      <x:c r="K1855" s="16" t="n">
        <x:f>IF(AND(ISNUMBER(F1855),ISNUMBER(I1855)),F1855*I1855,"")</x:f>
        <x:v>1700</x:v>
      </x:c>
      <x:c r="L1855" s="11" t="str">
        <x:v>Купить</x:v>
      </x:c>
      <x:c r="M1855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1855" s="11" t="str">
        <x:v>Бюджетная оценка на 03.10.2026. Источник подтверждает характеристики, а не цену.</x:v>
      </x:c>
      <x:c r="O1855" s="11" t="str">
        <x:f>IF(C1855="Опционально","Вне итога",IF(AND(ISNUMBER(F1855),ISNUMBER(H1855),ISNUMBER(I1855),F1855&gt;0,H1855&gt;=0,I1855&gt;=H1855),"Цена учтена","Уточнить цену/количество"))</x:f>
        <x:v>Цена учтена</x:v>
      </x:c>
      <x:c r="P1855" s="10"/>
      <x:c r="Q1855" s="18" t="str">
        <x:v>Бюджетная оценка автора</x:v>
      </x:c>
      <x:c r="R1855" s="18" t="str"/>
    </x:row>
    <x:row r="1856" ht="44" customHeight="1">
      <x:c r="A1856" s="10" t="str">
        <x:v>C5.2</x:v>
      </x:c>
      <x:c r="B1856" s="10" t="str">
        <x:v>C5</x:v>
      </x:c>
      <x:c r="C1856" s="11" t="str">
        <x:v>Помещение</x:v>
      </x:c>
      <x:c r="D1856" s="11" t="str">
        <x:v>Трассы охлаждения и дренаж</x:v>
      </x:c>
      <x:c r="E1856" s="11" t="str">
        <x:v>Подача/обратка или фреон, теплоизоляция, отвод конденсата, кронштейны</x:v>
      </x:c>
      <x:c r="F1856" s="14" t="n">
        <x:v>20</x:v>
      </x:c>
      <x:c r="G1856" s="3" t="str">
        <x:v>м</x:v>
      </x:c>
      <x:c r="H1856" s="15" t="n">
        <x:v>25</x:v>
      </x:c>
      <x:c r="I1856" s="15" t="n">
        <x:v>65</x:v>
      </x:c>
      <x:c r="J1856" s="16" t="n">
        <x:f>IF(AND(ISNUMBER(F1856),ISNUMBER(H1856)),F1856*H1856,"")</x:f>
        <x:v>500</x:v>
      </x:c>
      <x:c r="K1856" s="16" t="n">
        <x:f>IF(AND(ISNUMBER(F1856),ISNUMBER(I1856)),F1856*I1856,"")</x:f>
        <x:v>1300</x:v>
      </x:c>
      <x:c r="L1856" s="11" t="str">
        <x:v>Купить</x:v>
      </x:c>
      <x:c r="M1856" s="11" t="str">
        <x:v>20 м на установку как исходная длина. Проверить допустимую длину и перепад высот.</x:v>
      </x:c>
      <x:c r="N1856" s="11" t="str">
        <x:v>Бюджетная оценка на 03.10.2026. Источник подтверждает характеристики, а не цену.</x:v>
      </x:c>
      <x:c r="O1856" s="11" t="str">
        <x:f>IF(C1856="Опционально","Вне итога",IF(AND(ISNUMBER(F1856),ISNUMBER(H1856),ISNUMBER(I1856),F1856&gt;0,H1856&gt;=0,I1856&gt;=H1856),"Цена учтена","Уточнить цену/количество"))</x:f>
        <x:v>Цена учтена</x:v>
      </x:c>
      <x:c r="P1856" s="10"/>
      <x:c r="Q1856" s="18" t="str">
        <x:v>Бюджетная оценка автора</x:v>
      </x:c>
      <x:c r="R1856" s="18" t="str"/>
    </x:row>
    <x:row r="1857" ht="44" customHeight="1">
      <x:c r="A1857" s="10" t="str">
        <x:v>C5.2</x:v>
      </x:c>
      <x:c r="B1857" s="10" t="str">
        <x:v>C5</x:v>
      </x:c>
      <x:c r="C1857" s="11" t="str">
        <x:v>Помещение</x:v>
      </x:c>
      <x:c r="D1857" s="11" t="str">
        <x:v>Монтаж и настройка охлаждения</x:v>
      </x:c>
      <x:c r="E1857" s="11" t="str">
        <x:v>Установка наружных блоков, вакуумирование/заправка, настройка 24/7</x:v>
      </x:c>
      <x:c r="F1857" s="14" t="n">
        <x:v>1</x:v>
      </x:c>
      <x:c r="G1857" s="3" t="str">
        <x:v>усл</x:v>
      </x:c>
      <x:c r="H1857" s="15" t="n">
        <x:v>600</x:v>
      </x:c>
      <x:c r="I1857" s="15" t="n">
        <x:v>1800</x:v>
      </x:c>
      <x:c r="J1857" s="16" t="n">
        <x:f>IF(AND(ISNUMBER(F1857),ISNUMBER(H1857)),F1857*H1857,"")</x:f>
        <x:v>600</x:v>
      </x:c>
      <x:c r="K1857" s="16" t="n">
        <x:f>IF(AND(ISNUMBER(F1857),ISNUMBER(I1857)),F1857*I1857,"")</x:f>
        <x:v>1800</x:v>
      </x:c>
      <x:c r="L1857" s="11" t="str">
        <x:v>Купить</x:v>
      </x:c>
      <x:c r="M1857" s="11" t="str"/>
      <x:c r="N1857" s="11" t="str">
        <x:v>Бюджетная оценка на 03.10.2026. Источник подтверждает характеристики, а не цену.</x:v>
      </x:c>
      <x:c r="O1857" s="11" t="str">
        <x:f>IF(C1857="Опционально","Вне итога",IF(AND(ISNUMBER(F1857),ISNUMBER(H1857),ISNUMBER(I1857),F1857&gt;0,H1857&gt;=0,I1857&gt;=H1857),"Цена учтена","Уточнить цену/количество"))</x:f>
        <x:v>Цена учтена</x:v>
      </x:c>
      <x:c r="P1857" s="10"/>
      <x:c r="Q1857" s="18" t="str">
        <x:v>Бюджетная оценка автора</x:v>
      </x:c>
      <x:c r="R1857" s="18" t="str"/>
    </x:row>
    <x:row r="1858" ht="44" customHeight="1">
      <x:c r="A1858" s="10" t="str">
        <x:v>C5.2</x:v>
      </x:c>
      <x:c r="B1858" s="10" t="str">
        <x:v>C5</x:v>
      </x:c>
      <x:c r="C1858" s="11" t="str">
        <x:v>Помещение</x:v>
      </x:c>
      <x:c r="D1858" s="11" t="str">
        <x:v>Вентиляция и уплотнение вводов</x:v>
      </x:c>
      <x:c r="E1858" s="11" t="str">
        <x:v>Регулируемая вентиляция, решётки/фильтры, герметизация проходок</x:v>
      </x:c>
      <x:c r="F1858" s="14" t="n">
        <x:v>1</x:v>
      </x:c>
      <x:c r="G1858" s="3" t="str">
        <x:v>к-т</x:v>
      </x:c>
      <x:c r="H1858" s="15" t="n">
        <x:v>250</x:v>
      </x:c>
      <x:c r="I1858" s="15" t="n">
        <x:v>800</x:v>
      </x:c>
      <x:c r="J1858" s="16" t="n">
        <x:f>IF(AND(ISNUMBER(F1858),ISNUMBER(H1858)),F1858*H1858,"")</x:f>
        <x:v>250</x:v>
      </x:c>
      <x:c r="K1858" s="16" t="n">
        <x:f>IF(AND(ISNUMBER(F1858),ISNUMBER(I1858)),F1858*I1858,"")</x:f>
        <x:v>800</x:v>
      </x:c>
      <x:c r="L1858" s="11" t="str">
        <x:v>Купить</x:v>
      </x:c>
      <x:c r="M1858" s="11" t="str">
        <x:v>Кондиционер не обеспечивает приток воздуха сам по себе. Решение согласуется с расчётом охлаждения.</x:v>
      </x:c>
      <x:c r="N1858" s="11" t="str">
        <x:v>Бюджетная оценка на 03.10.2026. Источник подтверждает характеристики, а не цену.</x:v>
      </x:c>
      <x:c r="O1858" s="11" t="str">
        <x:f>IF(C1858="Опционально","Вне итога",IF(AND(ISNUMBER(F1858),ISNUMBER(H1858),ISNUMBER(I1858),F1858&gt;0,H1858&gt;=0,I1858&gt;=H1858),"Цена учтена","Уточнить цену/количество"))</x:f>
        <x:v>Цена учтена</x:v>
      </x:c>
      <x:c r="P1858" s="10"/>
      <x:c r="Q1858" s="18" t="str">
        <x:v>Бюджетная оценка автора</x:v>
      </x:c>
      <x:c r="R1858" s="18" t="str"/>
    </x:row>
    <x:row r="1859" ht="44" customHeight="1">
      <x:c r="A1859" s="10" t="str">
        <x:v>C5.2</x:v>
      </x:c>
      <x:c r="B1859" s="10" t="str">
        <x:v>C5</x:v>
      </x:c>
      <x:c r="C1859" s="11" t="str">
        <x:v>Помещение</x:v>
      </x:c>
      <x:c r="D1859" s="11" t="str">
        <x:v>Пожарная сигнализация</x:v>
      </x:c>
      <x:c r="E1859" s="11" t="str">
        <x:v>Датчик дыма, подключение к существующей системе или автономный комплект</x:v>
      </x:c>
      <x:c r="F1859" s="14" t="n">
        <x:v>1</x:v>
      </x:c>
      <x:c r="G1859" s="3" t="str">
        <x:v>к-т</x:v>
      </x:c>
      <x:c r="H1859" s="15" t="n">
        <x:v>150</x:v>
      </x:c>
      <x:c r="I1859" s="15" t="n">
        <x:v>700</x:v>
      </x:c>
      <x:c r="J1859" s="16" t="n">
        <x:f>IF(AND(ISNUMBER(F1859),ISNUMBER(H1859)),F1859*H1859,"")</x:f>
        <x:v>150</x:v>
      </x:c>
      <x:c r="K1859" s="16" t="n">
        <x:f>IF(AND(ISNUMBER(F1859),ISNUMBER(I1859)),F1859*I1859,"")</x:f>
        <x:v>700</x:v>
      </x:c>
      <x:c r="L1859" s="11" t="str">
        <x:v>Купить</x:v>
      </x:c>
      <x:c r="M1859" s="11" t="str"/>
      <x:c r="N1859" s="11" t="str">
        <x:v>Бюджетная оценка на 03.10.2026. Источник подтверждает характеристики, а не цену.</x:v>
      </x:c>
      <x:c r="O1859" s="11" t="str">
        <x:f>IF(C1859="Опционально","Вне итога",IF(AND(ISNUMBER(F1859),ISNUMBER(H1859),ISNUMBER(I1859),F1859&gt;0,H1859&gt;=0,I1859&gt;=H1859),"Цена учтена","Уточнить цену/количество"))</x:f>
        <x:v>Цена учтена</x:v>
      </x:c>
      <x:c r="P1859" s="10"/>
      <x:c r="Q1859" s="18" t="str">
        <x:v>Бюджетная оценка автора</x:v>
      </x:c>
      <x:c r="R1859" s="18" t="str"/>
    </x:row>
    <x:row r="1860" ht="44" customHeight="1">
      <x:c r="A1860" s="10" t="str">
        <x:v>C5.2</x:v>
      </x:c>
      <x:c r="B1860" s="10" t="str">
        <x:v>C5</x:v>
      </x:c>
      <x:c r="C1860" s="11" t="str">
        <x:v>Помещение</x:v>
      </x:c>
      <x:c r="D1860" s="11" t="str">
        <x:v>Огнетушители и обозначения</x:v>
      </x:c>
      <x:c r="E1860" s="11" t="str">
        <x:v>2 подходящих для электрооборудования огнетушителя, указатели</x:v>
      </x:c>
      <x:c r="F1860" s="14" t="n">
        <x:v>1</x:v>
      </x:c>
      <x:c r="G1860" s="3" t="str">
        <x:v>к-т</x:v>
      </x:c>
      <x:c r="H1860" s="15" t="n">
        <x:v>140</x:v>
      </x:c>
      <x:c r="I1860" s="15" t="n">
        <x:v>400</x:v>
      </x:c>
      <x:c r="J1860" s="16" t="n">
        <x:f>IF(AND(ISNUMBER(F1860),ISNUMBER(H1860)),F1860*H1860,"")</x:f>
        <x:v>140</x:v>
      </x:c>
      <x:c r="K1860" s="16" t="n">
        <x:f>IF(AND(ISNUMBER(F1860),ISNUMBER(I1860)),F1860*I1860,"")</x:f>
        <x:v>400</x:v>
      </x:c>
      <x:c r="L1860" s="11" t="str">
        <x:v>Купить</x:v>
      </x:c>
      <x:c r="M1860" s="11" t="str">
        <x:v>Тип и размещение определяет местный проект помещения.</x:v>
      </x:c>
      <x:c r="N1860" s="11" t="str">
        <x:v>Бюджетная оценка на 03.10.2026. Источник подтверждает характеристики, а не цену.</x:v>
      </x:c>
      <x:c r="O1860" s="11" t="str">
        <x:f>IF(C1860="Опционально","Вне итога",IF(AND(ISNUMBER(F1860),ISNUMBER(H1860),ISNUMBER(I1860),F1860&gt;0,H1860&gt;=0,I1860&gt;=H1860),"Цена учтена","Уточнить цену/количество"))</x:f>
        <x:v>Цена учтена</x:v>
      </x:c>
      <x:c r="P1860" s="10"/>
      <x:c r="Q1860" s="18" t="str">
        <x:v>Бюджетная оценка автора</x:v>
      </x:c>
      <x:c r="R1860" s="18" t="str"/>
    </x:row>
    <x:row r="1861" ht="44" customHeight="1">
      <x:c r="A1861" s="10" t="str">
        <x:v>C5.2</x:v>
      </x:c>
      <x:c r="B1861" s="10" t="str">
        <x:v>C5</x:v>
      </x:c>
      <x:c r="C1861" s="11" t="str">
        <x:v>Помещение</x:v>
      </x:c>
      <x:c r="D1861" s="11" t="str">
        <x:v>Контроль температуры и влажности</x:v>
      </x:c>
      <x:c r="E1861" s="11" t="str">
        <x:v>Сетевой датчик с 2–4 внешними зондами и уведомлением</x:v>
      </x:c>
      <x:c r="F1861" s="14" t="n">
        <x:v>1</x:v>
      </x:c>
      <x:c r="G1861" s="3" t="str">
        <x:v>к-т</x:v>
      </x:c>
      <x:c r="H1861" s="15" t="n">
        <x:v>150</x:v>
      </x:c>
      <x:c r="I1861" s="15" t="n">
        <x:v>600</x:v>
      </x:c>
      <x:c r="J1861" s="16" t="n">
        <x:f>IF(AND(ISNUMBER(F1861),ISNUMBER(H1861)),F1861*H1861,"")</x:f>
        <x:v>150</x:v>
      </x:c>
      <x:c r="K1861" s="16" t="n">
        <x:f>IF(AND(ISNUMBER(F1861),ISNUMBER(I1861)),F1861*I1861,"")</x:f>
        <x:v>600</x:v>
      </x:c>
      <x:c r="L1861" s="11" t="str">
        <x:v>Купить</x:v>
      </x:c>
      <x:c r="M1861" s="11" t="str">
        <x:v>Настроить аварийное завершение работы при перегреве/сбое охлаждения.</x:v>
      </x:c>
      <x:c r="N1861" s="11" t="str">
        <x:v>Бюджетная оценка на 03.10.2026. Источник подтверждает характеристики, а не цену.</x:v>
      </x:c>
      <x:c r="O1861" s="11" t="str">
        <x:f>IF(C1861="Опционально","Вне итога",IF(AND(ISNUMBER(F1861),ISNUMBER(H1861),ISNUMBER(I1861),F1861&gt;0,H1861&gt;=0,I1861&gt;=H1861),"Цена учтена","Уточнить цену/количество"))</x:f>
        <x:v>Цена учтена</x:v>
      </x:c>
      <x:c r="P1861" s="10"/>
      <x:c r="Q1861" s="18" t="str">
        <x:v>Бюджетная оценка автора</x:v>
      </x:c>
      <x:c r="R1861" s="18" t="str"/>
    </x:row>
    <x:row r="1862" ht="44" customHeight="1">
      <x:c r="A1862" s="10" t="str">
        <x:v>C5.2</x:v>
      </x:c>
      <x:c r="B1862" s="10" t="str">
        <x:v>C5</x:v>
      </x:c>
      <x:c r="C1862" s="11" t="str">
        <x:v>Помещение</x:v>
      </x:c>
      <x:c r="D1862" s="11" t="str">
        <x:v>Крепёж и мелкие расходники</x:v>
      </x:c>
      <x:c r="E1862" s="11" t="str">
        <x:v>Наконечники, клеммы, маркировка, стяжки-липучки, вводы, запас кабеля</x:v>
      </x:c>
      <x:c r="F1862" s="14" t="n">
        <x:v>1</x:v>
      </x:c>
      <x:c r="G1862" s="3" t="str">
        <x:v>к-т</x:v>
      </x:c>
      <x:c r="H1862" s="15" t="n">
        <x:v>120</x:v>
      </x:c>
      <x:c r="I1862" s="15" t="n">
        <x:v>350</x:v>
      </x:c>
      <x:c r="J1862" s="16" t="n">
        <x:f>IF(AND(ISNUMBER(F1862),ISNUMBER(H1862)),F1862*H1862,"")</x:f>
        <x:v>120</x:v>
      </x:c>
      <x:c r="K1862" s="16" t="n">
        <x:f>IF(AND(ISNUMBER(F1862),ISNUMBER(I1862)),F1862*I1862,"")</x:f>
        <x:v>350</x:v>
      </x:c>
      <x:c r="L1862" s="11" t="str">
        <x:v>Купить</x:v>
      </x:c>
      <x:c r="M1862" s="11" t="str"/>
      <x:c r="N1862" s="11" t="str">
        <x:v>Бюджетная оценка на 03.10.2026. Источник подтверждает характеристики, а не цену.</x:v>
      </x:c>
      <x:c r="O1862" s="11" t="str">
        <x:f>IF(C1862="Опционально","Вне итога",IF(AND(ISNUMBER(F1862),ISNUMBER(H1862),ISNUMBER(I1862),F1862&gt;0,H1862&gt;=0,I1862&gt;=H1862),"Цена учтена","Уточнить цену/количество"))</x:f>
        <x:v>Цена учтена</x:v>
      </x:c>
      <x:c r="P1862" s="10"/>
      <x:c r="Q1862" s="18" t="str">
        <x:v>Бюджетная оценка автора</x:v>
      </x:c>
      <x:c r="R1862" s="18" t="str"/>
    </x:row>
    <x:row r="1863" ht="44" customHeight="1">
      <x:c r="A1863" s="10" t="str">
        <x:v>C5.2</x:v>
      </x:c>
      <x:c r="B1863" s="10" t="str">
        <x:v>C5</x:v>
      </x:c>
      <x:c r="C1863" s="11" t="str">
        <x:v>Помещение</x:v>
      </x:c>
      <x:c r="D1863" s="11" t="str">
        <x:v>Монтаж и измерения электрики</x:v>
      </x:c>
      <x:c r="E1863" s="11" t="str">
        <x:v>Монтаж, проверка защит, заземления и нагрузочный тест</x:v>
      </x:c>
      <x:c r="F1863" s="14" t="n">
        <x:v>1</x:v>
      </x:c>
      <x:c r="G1863" s="3" t="str">
        <x:v>усл</x:v>
      </x:c>
      <x:c r="H1863" s="15" t="n">
        <x:v>600</x:v>
      </x:c>
      <x:c r="I1863" s="15" t="n">
        <x:v>2000</x:v>
      </x:c>
      <x:c r="J1863" s="16" t="n">
        <x:f>IF(AND(ISNUMBER(F1863),ISNUMBER(H1863)),F1863*H1863,"")</x:f>
        <x:v>600</x:v>
      </x:c>
      <x:c r="K1863" s="16" t="n">
        <x:f>IF(AND(ISNUMBER(F1863),ISNUMBER(I1863)),F1863*I1863,"")</x:f>
        <x:v>2000</x:v>
      </x:c>
      <x:c r="L1863" s="11" t="str">
        <x:v>Купить</x:v>
      </x:c>
      <x:c r="M1863" s="11" t="str"/>
      <x:c r="N1863" s="11" t="str">
        <x:v>Бюджетная оценка на 03.10.2026. Источник подтверждает характеристики, а не цену.</x:v>
      </x:c>
      <x:c r="O1863" s="11" t="str">
        <x:f>IF(C1863="Опционально","Вне итога",IF(AND(ISNUMBER(F1863),ISNUMBER(H1863),ISNUMBER(I1863),F1863&gt;0,H1863&gt;=0,I1863&gt;=H1863),"Цена учтена","Уточнить цену/количество"))</x:f>
        <x:v>Цена учтена</x:v>
      </x:c>
      <x:c r="P1863" s="10"/>
      <x:c r="Q1863" s="18" t="str">
        <x:v>Бюджетная оценка автора</x:v>
      </x:c>
      <x:c r="R1863" s="18" t="str"/>
    </x:row>
    <x:row r="1864" ht="44" customHeight="1">
      <x:c r="A1864" s="10" t="str">
        <x:v>C5.2</x:v>
      </x:c>
      <x:c r="B1864" s="10" t="str">
        <x:v>C5</x:v>
      </x:c>
      <x:c r="C1864" s="11" t="str">
        <x:v>Помещение</x:v>
      </x:c>
      <x:c r="D1864" s="11" t="str">
        <x:v>Доставка, разгрузка и занос</x:v>
      </x:c>
      <x:c r="E1864" s="11" t="str">
        <x:v>Транспорт, такелаж, страховка перевозки</x:v>
      </x:c>
      <x:c r="F1864" s="14" t="n">
        <x:v>1</x:v>
      </x:c>
      <x:c r="G1864" s="3" t="str">
        <x:v>усл</x:v>
      </x:c>
      <x:c r="H1864" s="15" t="n">
        <x:v>300</x:v>
      </x:c>
      <x:c r="I1864" s="15" t="n">
        <x:v>1000</x:v>
      </x:c>
      <x:c r="J1864" s="16" t="n">
        <x:f>IF(AND(ISNUMBER(F1864),ISNUMBER(H1864)),F1864*H1864,"")</x:f>
        <x:v>300</x:v>
      </x:c>
      <x:c r="K1864" s="16" t="n">
        <x:f>IF(AND(ISNUMBER(F1864),ISNUMBER(I1864)),F1864*I1864,"")</x:f>
        <x:v>1000</x:v>
      </x:c>
      <x:c r="L1864" s="11" t="str">
        <x:v>Купить</x:v>
      </x:c>
      <x:c r="M1864" s="11" t="str">
        <x:v>Без импортной пошлины/НДС. Для тяжёлых серверов проверить маршрут заноса заранее.</x:v>
      </x:c>
      <x:c r="N1864" s="11" t="str">
        <x:v>Бюджетная оценка на 03.10.2026. Источник подтверждает характеристики, а не цену.</x:v>
      </x:c>
      <x:c r="O1864" s="11" t="str">
        <x:f>IF(C1864="Опционально","Вне итога",IF(AND(ISNUMBER(F1864),ISNUMBER(H1864),ISNUMBER(I1864),F1864&gt;0,H1864&gt;=0,I1864&gt;=H1864),"Цена учтена","Уточнить цену/количество"))</x:f>
        <x:v>Цена учтена</x:v>
      </x:c>
      <x:c r="P1864" s="10"/>
      <x:c r="Q1864" s="18" t="str">
        <x:v>Бюджетная оценка автора</x:v>
      </x:c>
      <x:c r="R1864" s="18" t="str"/>
    </x:row>
    <x:row r="1865" ht="44" customHeight="1">
      <x:c r="A1865" s="10" t="str">
        <x:v>C5.2</x:v>
      </x:c>
      <x:c r="B1865" s="10" t="str">
        <x:v>C5</x:v>
      </x:c>
      <x:c r="C1865" s="11" t="str">
        <x:v>Опционально</x:v>
      </x:c>
      <x:c r="D1865" s="11" t="str">
        <x:v>Резервная система охлаждения</x:v>
      </x:c>
      <x:c r="E1865" s="11" t="str">
        <x:v>N+1 с автоматическим переключением, расчёт отдельно</x:v>
      </x:c>
      <x:c r="F1865" s="14" t="n">
        <x:v>1</x:v>
      </x:c>
      <x:c r="G1865" s="3" t="str">
        <x:v>к-т</x:v>
      </x:c>
      <x:c r="H1865" s="15"/>
      <x:c r="I1865" s="15"/>
      <x:c r="J1865" s="16" t="str">
        <x:f>IF(AND(ISNUMBER(F1865),ISNUMBER(H1865)),F1865*H1865,"")</x:f>
      </x:c>
      <x:c r="K1865" s="16" t="str">
        <x:f>IF(AND(ISNUMBER(F1865),ISNUMBER(I1865)),F1865*I1865,"")</x:f>
      </x:c>
      <x:c r="L1865" s="11" t="str">
        <x:v>По проекту</x:v>
      </x:c>
      <x:c r="M1865" s="11" t="str">
        <x:v>Нужна для непрерывной работы при отказе охлаждения. В базовом бюджете система останавливается безопасно.</x:v>
      </x:c>
      <x:c r="N1865" s="11" t="str">
        <x:v>Без цены. Требуется отдельное предложение.</x:v>
      </x:c>
      <x:c r="O1865" s="11" t="str">
        <x:f>IF(C1865="Опционально","Вне итога",IF(AND(ISNUMBER(F1865),ISNUMBER(H1865),ISNUMBER(I1865),F1865&gt;0,H1865&gt;=0,I1865&gt;=H1865),"Цена учтена","Уточнить цену/количество"))</x:f>
        <x:v>Вне итога</x:v>
      </x:c>
      <x:c r="P1865" s="10"/>
      <x:c r="Q1865" s="18" t="str">
        <x:v>Бюджетная оценка автора</x:v>
      </x:c>
      <x:c r="R1865" s="18" t="str"/>
    </x:row>
    <x:row r="1866" ht="44" customHeight="1">
      <x:c r="A1866" s="10" t="str">
        <x:v>C5.2</x:v>
      </x:c>
      <x:c r="B1866" s="10" t="str">
        <x:v>C5</x:v>
      </x:c>
      <x:c r="C1866" s="11" t="str">
        <x:v>Опционально</x:v>
      </x:c>
      <x:c r="D1866" s="11" t="str">
        <x:v>Генератор и переключение ввода</x:v>
      </x:c>
      <x:c r="E1866" s="11" t="str">
        <x:v>Для длительных отключений, размер по проекту</x:v>
      </x:c>
      <x:c r="F1866" s="14" t="n">
        <x:v>1</x:v>
      </x:c>
      <x:c r="G1866" s="3" t="str">
        <x:v>к-т</x:v>
      </x:c>
      <x:c r="H1866" s="15"/>
      <x:c r="I1866" s="15"/>
      <x:c r="J1866" s="16" t="str">
        <x:f>IF(AND(ISNUMBER(F1866),ISNUMBER(H1866)),F1866*H1866,"")</x:f>
      </x:c>
      <x:c r="K1866" s="16" t="str">
        <x:f>IF(AND(ISNUMBER(F1866),ISNUMBER(I1866)),F1866*I1866,"")</x:f>
      </x:c>
      <x:c r="L1866" s="11" t="str">
        <x:v>По проекту</x:v>
      </x:c>
      <x:c r="M1866" s="11" t="str">
        <x:v>Не включён в базовую сумму. ИБП рассчитан на короткую автономность и завершение работы.</x:v>
      </x:c>
      <x:c r="N1866" s="11" t="str">
        <x:v>Без цены. Требуется отдельное предложение.</x:v>
      </x:c>
      <x:c r="O1866" s="11" t="str">
        <x:f>IF(C1866="Опционально","Вне итога",IF(AND(ISNUMBER(F1866),ISNUMBER(H1866),ISNUMBER(I1866),F1866&gt;0,H1866&gt;=0,I1866&gt;=H1866),"Цена учтена","Уточнить цену/количество"))</x:f>
        <x:v>Вне итога</x:v>
      </x:c>
      <x:c r="P1866" s="10"/>
      <x:c r="Q1866" s="18" t="str">
        <x:v>Бюджетная оценка автора</x:v>
      </x:c>
      <x:c r="R1866" s="18" t="str"/>
    </x:row>
    <x:row r="1867" ht="61" customHeight="1">
      <x:c r="A1867" s="10" t="str">
        <x:v>C5.2</x:v>
      </x:c>
      <x:c r="B1867" s="10" t="str">
        <x:v>C5</x:v>
      </x:c>
      <x:c r="C1867" s="11" t="str">
        <x:v>Запуск</x:v>
      </x:c>
      <x:c r="D1867" s="11" t="str">
        <x:v>Системное ПО</x:v>
      </x:c>
      <x:c r="E1867" s="11" t="str">
        <x:v>Ubuntu, CUDA, vLLM/llama.cpp, локальное приложение</x:v>
      </x:c>
      <x:c r="F1867" s="14" t="n">
        <x:v>1</x:v>
      </x:c>
      <x:c r="G1867" s="3" t="str">
        <x:v>к-т</x:v>
      </x:c>
      <x:c r="H1867" s="15" t="n">
        <x:v>0</x:v>
      </x:c>
      <x:c r="I1867" s="15" t="n">
        <x:v>0</x:v>
      </x:c>
      <x:c r="J1867" s="16" t="n">
        <x:f>IF(AND(ISNUMBER(F1867),ISNUMBER(H1867)),F1867*H1867,"")</x:f>
        <x:v>0</x:v>
      </x:c>
      <x:c r="K1867" s="16" t="n">
        <x:f>IF(AND(ISNUMBER(F1867),ISNUMBER(I1867)),F1867*I1867,"")</x:f>
        <x:v>0</x:v>
      </x:c>
      <x:c r="L1867" s="11" t="str">
        <x:v>Без оплаты лицензии</x:v>
      </x:c>
      <x:c r="M1867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1867" s="11" t="str">
        <x:v>Бюджетная оценка на 03.10.2026. Источник подтверждает характеристики, а не цену.</x:v>
      </x:c>
      <x:c r="O1867" s="11" t="str">
        <x:f>IF(C1867="Опционально","Вне итога",IF(AND(ISNUMBER(F1867),ISNUMBER(H1867),ISNUMBER(I1867),F1867&gt;0,H1867&gt;=0,I1867&gt;=H1867),"Цена учтена","Уточнить цену/количество"))</x:f>
        <x:v>Цена учтена</x:v>
      </x:c>
      <x:c r="P1867" s="10"/>
      <x:c r="Q1867" s="18" t="str">
        <x:v>Moonshot: Kimi K3, модель</x:v>
      </x:c>
      <x:c r="R1867" s="18" t="str">
        <x:v>https://huggingface.co/moonshotai/Kimi-K3</x:v>
      </x:c>
    </x:row>
    <x:row r="1868" ht="44" customHeight="1">
      <x:c r="A1868" s="10" t="str">
        <x:v>C5.2</x:v>
      </x:c>
      <x:c r="B1868" s="10" t="str">
        <x:v>C5</x:v>
      </x:c>
      <x:c r="C1868" s="11" t="str">
        <x:v>Запуск</x:v>
      </x:c>
      <x:c r="D1868" s="11" t="str">
        <x:v>Установка и настройка оборудования</x:v>
      </x:c>
      <x:c r="E1868" s="11" t="str">
        <x:v>Обновление firmware, ОС, драйверов, сеть, диски и мониторинг</x:v>
      </x:c>
      <x:c r="F1868" s="14" t="n">
        <x:v>1</x:v>
      </x:c>
      <x:c r="G1868" s="3" t="str">
        <x:v>усл</x:v>
      </x:c>
      <x:c r="H1868" s="15" t="n">
        <x:v>600</x:v>
      </x:c>
      <x:c r="I1868" s="15" t="n">
        <x:v>2000</x:v>
      </x:c>
      <x:c r="J1868" s="16" t="n">
        <x:f>IF(AND(ISNUMBER(F1868),ISNUMBER(H1868)),F1868*H1868,"")</x:f>
        <x:v>600</x:v>
      </x:c>
      <x:c r="K1868" s="16" t="n">
        <x:f>IF(AND(ISNUMBER(F1868),ISNUMBER(I1868)),F1868*I1868,"")</x:f>
        <x:v>2000</x:v>
      </x:c>
      <x:c r="L1868" s="11" t="str">
        <x:v>Купить</x:v>
      </x:c>
      <x:c r="M1868" s="11" t="str">
        <x:v>Фиксированная работа при покупке, без помесячного обслуживания.</x:v>
      </x:c>
      <x:c r="N1868" s="11" t="str">
        <x:v>Бюджетная оценка на 03.10.2026. Источник подтверждает характеристики, а не цену.</x:v>
      </x:c>
      <x:c r="O1868" s="11" t="str">
        <x:f>IF(C1868="Опционально","Вне итога",IF(AND(ISNUMBER(F1868),ISNUMBER(H1868),ISNUMBER(I1868),F1868&gt;0,H1868&gt;=0,I1868&gt;=H1868),"Цена учтена","Уточнить цену/количество"))</x:f>
        <x:v>Цена учтена</x:v>
      </x:c>
      <x:c r="P1868" s="10"/>
      <x:c r="Q1868" s="18" t="str">
        <x:v>Бюджетная оценка автора</x:v>
      </x:c>
      <x:c r="R1868" s="18" t="str"/>
    </x:row>
    <x:row r="1869" ht="44" customHeight="1">
      <x:c r="A1869" s="10" t="str">
        <x:v>C5.2</x:v>
      </x:c>
      <x:c r="B1869" s="10" t="str">
        <x:v>C5</x:v>
      </x:c>
      <x:c r="C1869" s="11" t="str">
        <x:v>Запуск</x:v>
      </x:c>
      <x:c r="D1869" s="11" t="str">
        <x:v>Загрузка и проверка модели</x:v>
      </x:c>
      <x:c r="E1869" s="11" t="str">
        <x:v>Загрузка на локальные SSD, проверка файлов, подбор контекста, нагрузочный тест</x:v>
      </x:c>
      <x:c r="F1869" s="14" t="n">
        <x:v>1</x:v>
      </x:c>
      <x:c r="G1869" s="3" t="str">
        <x:v>усл</x:v>
      </x:c>
      <x:c r="H1869" s="15" t="n">
        <x:v>400</x:v>
      </x:c>
      <x:c r="I1869" s="15" t="n">
        <x:v>1400</x:v>
      </x:c>
      <x:c r="J1869" s="16" t="n">
        <x:f>IF(AND(ISNUMBER(F1869),ISNUMBER(H1869)),F1869*H1869,"")</x:f>
        <x:v>400</x:v>
      </x:c>
      <x:c r="K1869" s="16" t="n">
        <x:f>IF(AND(ISNUMBER(F1869),ISNUMBER(I1869)),F1869*I1869,"")</x:f>
        <x:v>1400</x:v>
      </x:c>
      <x:c r="L1869" s="11" t="str">
        <x:v>Купить</x:v>
      </x:c>
      <x:c r="M1869" s="11" t="str">
        <x:v>Проверить память, время первого ответа, токены/с, качество и восстановление после перезагрузки.</x:v>
      </x:c>
      <x:c r="N1869" s="11" t="str">
        <x:v>Бюджетная оценка на 03.10.2026. Источник подтверждает характеристики, а не цену.</x:v>
      </x:c>
      <x:c r="O1869" s="11" t="str">
        <x:f>IF(C1869="Опционально","Вне итога",IF(AND(ISNUMBER(F1869),ISNUMBER(H1869),ISNUMBER(I1869),F1869&gt;0,H1869&gt;=0,I1869&gt;=H1869),"Цена учтена","Уточнить цену/количество"))</x:f>
        <x:v>Цена учтена</x:v>
      </x:c>
      <x:c r="P1869" s="10"/>
      <x:c r="Q1869" s="18" t="str">
        <x:v>Бюджетная оценка автора</x:v>
      </x:c>
      <x:c r="R1869" s="18" t="str"/>
    </x:row>
    <x:row r="1870" ht="44" customHeight="1">
      <x:c r="A1870" s="10" t="str">
        <x:v>C5.2</x:v>
      </x:c>
      <x:c r="B1870" s="10" t="str">
        <x:v>C5</x:v>
      </x:c>
      <x:c r="C1870" s="11" t="str">
        <x:v>Запуск</x:v>
      </x:c>
      <x:c r="D1870" s="11" t="str">
        <x:v>Резервное копирование и документация</x:v>
      </x:c>
      <x:c r="E1870" s="11" t="str">
        <x:v>Настроить копии, аварийное завершение и восстановление. Передать инструкцию</x:v>
      </x:c>
      <x:c r="F1870" s="14" t="n">
        <x:v>1</x:v>
      </x:c>
      <x:c r="G1870" s="3" t="str">
        <x:v>усл</x:v>
      </x:c>
      <x:c r="H1870" s="15" t="n">
        <x:v>300</x:v>
      </x:c>
      <x:c r="I1870" s="15" t="n">
        <x:v>1000</x:v>
      </x:c>
      <x:c r="J1870" s="16" t="n">
        <x:f>IF(AND(ISNUMBER(F1870),ISNUMBER(H1870)),F1870*H1870,"")</x:f>
        <x:v>300</x:v>
      </x:c>
      <x:c r="K1870" s="16" t="n">
        <x:f>IF(AND(ISNUMBER(F1870),ISNUMBER(I1870)),F1870*I1870,"")</x:f>
        <x:v>1000</x:v>
      </x:c>
      <x:c r="L1870" s="11" t="str">
        <x:v>Купить</x:v>
      </x:c>
      <x:c r="M1870" s="11" t="str"/>
      <x:c r="N1870" s="11" t="str">
        <x:v>Бюджетная оценка на 03.10.2026. Источник подтверждает характеристики, а не цену.</x:v>
      </x:c>
      <x:c r="O1870" s="11" t="str">
        <x:f>IF(C1870="Опционально","Вне итога",IF(AND(ISNUMBER(F1870),ISNUMBER(H1870),ISNUMBER(I1870),F1870&gt;0,H1870&gt;=0,I1870&gt;=H1870),"Цена учтена","Уточнить цену/количество"))</x:f>
        <x:v>Цена учтена</x:v>
      </x:c>
      <x:c r="P1870" s="10"/>
      <x:c r="Q1870" s="18" t="str">
        <x:v>Бюджетная оценка автора</x:v>
      </x:c>
      <x:c r="R1870" s="18" t="str"/>
    </x:row>
    <x:row r="1871" ht="44" customHeight="1">
      <x:c r="A1871" s="10" t="str">
        <x:v>C5.2</x:v>
      </x:c>
      <x:c r="B1871" s="10" t="str">
        <x:v>C5</x:v>
      </x:c>
      <x:c r="C1871" s="11" t="str">
        <x:v>Запуск</x:v>
      </x:c>
      <x:c r="D1871" s="11" t="str">
        <x:v>Сборка своего помощника</x:v>
      </x:c>
      <x:c r="E1871" s="11" t="str">
        <x:v>Локальный интерфейс, поиск по документам, OCR, база поиска, проверка ответов</x:v>
      </x:c>
      <x:c r="F1871" s="14" t="n">
        <x:v>1</x:v>
      </x:c>
      <x:c r="G1871" s="3" t="str">
        <x:v>усл</x:v>
      </x:c>
      <x:c r="H1871" s="15" t="n">
        <x:v>1500</x:v>
      </x:c>
      <x:c r="I1871" s="15" t="n">
        <x:v>6000</x:v>
      </x:c>
      <x:c r="J1871" s="16" t="n">
        <x:f>IF(AND(ISNUMBER(F1871),ISNUMBER(H1871)),F1871*H1871,"")</x:f>
        <x:v>1500</x:v>
      </x:c>
      <x:c r="K1871" s="16" t="n">
        <x:f>IF(AND(ISNUMBER(F1871),ISNUMBER(I1871)),F1871*I1871,"")</x:f>
        <x:v>6000</x:v>
      </x:c>
      <x:c r="L1871" s="11" t="str">
        <x:v>Купить</x:v>
      </x:c>
      <x:c r="M1871" s="11" t="str">
        <x:v>Используется меньшая модель 8–32B. Предобработать документы и проверить ответы на своей контрольной выборке.</x:v>
      </x:c>
      <x:c r="N1871" s="11" t="str">
        <x:v>Бюджетная оценка на 03.10.2026. Источник подтверждает характеристики, а не цену.</x:v>
      </x:c>
      <x:c r="O1871" s="11" t="str">
        <x:f>IF(C1871="Опционально","Вне итога",IF(AND(ISNUMBER(F1871),ISNUMBER(H1871),ISNUMBER(I1871),F1871&gt;0,H1871&gt;=0,I1871&gt;=H1871),"Цена учтена","Уточнить цену/количество"))</x:f>
        <x:v>Цена учтена</x:v>
      </x:c>
      <x:c r="P1871" s="10"/>
      <x:c r="Q1871" s="18" t="str">
        <x:v>Бюджетная оценка автора</x:v>
      </x:c>
      <x:c r="R1871" s="18" t="str"/>
    </x:row>
    <x:row r="1872" ht="44" customHeight="1">
      <x:c r="A1872" s="10" t="str">
        <x:v>C5.2</x:v>
      </x:c>
      <x:c r="B1872" s="10" t="str">
        <x:v>C5</x:v>
      </x:c>
      <x:c r="C1872" s="11" t="str">
        <x:v>Запуск</x:v>
      </x:c>
      <x:c r="D1872" s="11" t="str">
        <x:v>Пилот LoRA на меньшей модели</x:v>
      </x:c>
      <x:c r="E1872" s="11" t="str">
        <x:v>Подготовка примеров, короткое обучение, сравнение качества, сохранение адаптера</x:v>
      </x:c>
      <x:c r="F1872" s="14" t="n">
        <x:v>1</x:v>
      </x:c>
      <x:c r="G1872" s="3" t="str">
        <x:v>усл</x:v>
      </x:c>
      <x:c r="H1872" s="15" t="n">
        <x:v>1000</x:v>
      </x:c>
      <x:c r="I1872" s="15" t="n">
        <x:v>4500</x:v>
      </x:c>
      <x:c r="J1872" s="16" t="n">
        <x:f>IF(AND(ISNUMBER(F1872),ISNUMBER(H1872)),F1872*H1872,"")</x:f>
        <x:v>1000</x:v>
      </x:c>
      <x:c r="K1872" s="16" t="n">
        <x:f>IF(AND(ISNUMBER(F1872),ISNUMBER(I1872)),F1872*I1872,"")</x:f>
        <x:v>4500</x:v>
      </x:c>
      <x:c r="L1872" s="11" t="str">
        <x:v>Купить</x:v>
      </x:c>
      <x:c r="M1872" s="11" t="str">
        <x:v>Не включает создание большой обучающей выборки вручную. Цена её разметки зависит от содержания и объёма.</x:v>
      </x:c>
      <x:c r="N1872" s="11" t="str">
        <x:v>Бюджетная оценка на 03.10.2026. Источник подтверждает характеристики, а не цену.</x:v>
      </x:c>
      <x:c r="O1872" s="11" t="str">
        <x:f>IF(C1872="Опционально","Вне итога",IF(AND(ISNUMBER(F1872),ISNUMBER(H1872),ISNUMBER(I1872),F1872&gt;0,H1872&gt;=0,I1872&gt;=H1872),"Цена учтена","Уточнить цену/количество"))</x:f>
        <x:v>Цена учтена</x:v>
      </x:c>
      <x:c r="P1872" s="10"/>
      <x:c r="Q1872" s="18" t="str">
        <x:v>Бюджетная оценка автора</x:v>
      </x:c>
      <x:c r="R1872" s="18" t="str"/>
    </x:row>
    <x:row r="1873" ht="44" customHeight="1">
      <x:c r="A1873" s="10" t="str">
        <x:v>B6.3</x:v>
      </x:c>
      <x:c r="B1873" s="10" t="str">
        <x:v>B6</x:v>
      </x:c>
      <x:c r="C1873" s="11" t="str">
        <x:v>Оборудование</x:v>
      </x:c>
      <x:c r="D1873" s="11" t="str">
        <x:v>Основа каждого GPU-сервера</x:v>
      </x:c>
      <x:c r="E1873" s="11" t="str">
        <x:v>Supermicro AS-5126GS-TNRT2, без GPU, CPU, RAM и SSD, OEM barebone</x:v>
      </x:c>
      <x:c r="F1873" s="14" t="n">
        <x:v>1</x:v>
      </x:c>
      <x:c r="G1873" s="3" t="str">
        <x:v>шт</x:v>
      </x:c>
      <x:c r="H1873" s="15" t="n">
        <x:v>14000</x:v>
      </x:c>
      <x:c r="I1873" s="15" t="n">
        <x:v>24000</x:v>
      </x:c>
      <x:c r="J1873" s="16" t="n">
        <x:f>IF(AND(ISNUMBER(F1873),ISNUMBER(H1873)),F1873*H1873,"")</x:f>
        <x:v>14000</x:v>
      </x:c>
      <x:c r="K1873" s="16" t="n">
        <x:f>IF(AND(ISNUMBER(F1873),ISNUMBER(I1873)),F1873*I1873,"")</x:f>
        <x:v>24000</x:v>
      </x:c>
      <x:c r="L1873" s="11" t="str">
        <x:v>Купить</x:v>
      </x:c>
      <x:c r="M1873" s="11" t="str">
        <x:v>Цена шасси и системных плат с PSU/вентиляторами/рельсами. Точную границу комплектации письменно подтвердить поставщиком.</x:v>
      </x:c>
      <x:c r="N1873" s="11" t="str">
        <x:v>Бюджетная оценка на 03.10.2026. Источник подтверждает характеристики, а не цену.</x:v>
      </x:c>
      <x:c r="O1873" s="11" t="str">
        <x:f>IF(C1873="Опционально","Вне итога",IF(AND(ISNUMBER(F1873),ISNUMBER(H1873),ISNUMBER(I1873),F1873&gt;0,H1873&gt;=0,I1873&gt;=H1873),"Цена учтена","Уточнить цену/количество"))</x:f>
        <x:v>Цена учтена</x:v>
      </x:c>
      <x:c r="P1873" s="10"/>
      <x:c r="Q1873" s="18" t="str">
        <x:v>Supermicro: AS-5126GS-TNRT2</x:v>
      </x:c>
      <x:c r="R1873" s="18" t="str">
        <x:v>https://www.supermicro.com/en/products/system/gpu/5u/as-5126gs-tnrt2</x:v>
      </x:c>
    </x:row>
    <x:row r="1874" ht="44" customHeight="1">
      <x:c r="A1874" s="10" t="str">
        <x:v>B6.3</x:v>
      </x:c>
      <x:c r="B1874" s="10" t="str">
        <x:v>B6</x:v>
      </x:c>
      <x:c r="C1874" s="11" t="str">
        <x:v>Оборудование</x:v>
      </x:c>
      <x:c r="D1874" s="11" t="str">
        <x:v>Ускорители</x:v>
      </x:c>
      <x:c r="E1874" s="11" t="str">
        <x:v>RTX PRO 6000 Blackwell Server Edition, 96GB, пассивная, 600W</x:v>
      </x:c>
      <x:c r="F1874" s="14" t="n">
        <x:v>8</x:v>
      </x:c>
      <x:c r="G1874" s="3" t="str">
        <x:v>шт</x:v>
      </x:c>
      <x:c r="H1874" s="15" t="n">
        <x:v>10000</x:v>
      </x:c>
      <x:c r="I1874" s="15" t="n">
        <x:v>16000</x:v>
      </x:c>
      <x:c r="J1874" s="16" t="n">
        <x:f>IF(AND(ISNUMBER(F1874),ISNUMBER(H1874)),F1874*H1874,"")</x:f>
        <x:v>80000</x:v>
      </x:c>
      <x:c r="K1874" s="16" t="n">
        <x:f>IF(AND(ISNUMBER(F1874),ISNUMBER(I1874)),F1874*I1874,"")</x:f>
        <x:v>128000</x:v>
      </x:c>
      <x:c r="L1874" s="11" t="str">
        <x:v>Купить</x:v>
      </x:c>
      <x:c r="M1874" s="11" t="str">
        <x:v>Распределение по узлам: 8. Не заменять активной Workstation-картой без OEM QVL.</x:v>
      </x:c>
      <x:c r="N1874" s="11" t="str">
        <x:v>Бюджетная оценка на 03.10.2026. Источник подтверждает характеристики, а не цену.</x:v>
      </x:c>
      <x:c r="O1874" s="11" t="str">
        <x:f>IF(C1874="Опционально","Вне итога",IF(AND(ISNUMBER(F1874),ISNUMBER(H1874),ISNUMBER(I1874),F1874&gt;0,H1874&gt;=0,I1874&gt;=H1874),"Цена учтена","Уточнить цену/количество"))</x:f>
        <x:v>Цена учтена</x:v>
      </x:c>
      <x:c r="P1874" s="10"/>
      <x:c r="Q1874" s="18" t="str">
        <x:v>NVIDIA: RTX PRO 6000 Server</x:v>
      </x:c>
      <x:c r="R1874" s="18" t="str">
        <x:v>https://www.nvidia.com/en-us/data-center/rtx-pro-6000-blackwell-server-edition/</x:v>
      </x:c>
    </x:row>
    <x:row r="1875" ht="44" customHeight="1">
      <x:c r="A1875" s="10" t="str">
        <x:v>B6.3</x:v>
      </x:c>
      <x:c r="B1875" s="10" t="str">
        <x:v>B6</x:v>
      </x:c>
      <x:c r="C1875" s="11" t="str">
        <x:v>Оборудование</x:v>
      </x:c>
      <x:c r="D1875" s="11" t="str">
        <x:v>CPU</x:v>
      </x:c>
      <x:c r="E1875" s="11" t="str">
        <x:v>AMD EPYC 9005, ≥64 ядер, точный SKU по QVL</x:v>
      </x:c>
      <x:c r="F1875" s="14" t="n">
        <x:v>2</x:v>
      </x:c>
      <x:c r="G1875" s="3" t="str">
        <x:v>шт</x:v>
      </x:c>
      <x:c r="H1875" s="15" t="n">
        <x:v>4000</x:v>
      </x:c>
      <x:c r="I1875" s="15" t="n">
        <x:v>8500</x:v>
      </x:c>
      <x:c r="J1875" s="16" t="n">
        <x:f>IF(AND(ISNUMBER(F1875),ISNUMBER(H1875)),F1875*H1875,"")</x:f>
        <x:v>8000</x:v>
      </x:c>
      <x:c r="K1875" s="16" t="n">
        <x:f>IF(AND(ISNUMBER(F1875),ISNUMBER(I1875)),F1875*I1875,"")</x:f>
        <x:v>17000</x:v>
      </x:c>
      <x:c r="L1875" s="11" t="str">
        <x:v>Купить</x:v>
      </x:c>
      <x:c r="M1875" s="11" t="str"/>
      <x:c r="N1875" s="11" t="str">
        <x:v>Бюджетная оценка на 03.10.2026. Источник подтверждает характеристики, а не цену.</x:v>
      </x:c>
      <x:c r="O1875" s="11" t="str">
        <x:f>IF(C1875="Опционально","Вне итога",IF(AND(ISNUMBER(F1875),ISNUMBER(H1875),ISNUMBER(I1875),F1875&gt;0,H1875&gt;=0,I1875&gt;=H1875),"Цена учтена","Уточнить цену/количество"))</x:f>
        <x:v>Цена учтена</x:v>
      </x:c>
      <x:c r="P1875" s="10"/>
      <x:c r="Q1875" s="18" t="str">
        <x:v>Бюджетная оценка автора</x:v>
      </x:c>
      <x:c r="R1875" s="18" t="str"/>
    </x:row>
    <x:row r="1876" ht="44" customHeight="1">
      <x:c r="A1876" s="10" t="str">
        <x:v>B6.3</x:v>
      </x:c>
      <x:c r="B1876" s="10" t="str">
        <x:v>B6</x:v>
      </x:c>
      <x:c r="C1876" s="11" t="str">
        <x:v>Оборудование</x:v>
      </x:c>
      <x:c r="D1876" s="11" t="str">
        <x:v>RAM</x:v>
      </x:c>
      <x:c r="E1876" s="11" t="str">
        <x:v>24×64GB ECC RDIMM DDR5 на узел, все 24 канала CPU</x:v>
      </x:c>
      <x:c r="F1876" s="14" t="n">
        <x:v>24</x:v>
      </x:c>
      <x:c r="G1876" s="3" t="str">
        <x:v>шт</x:v>
      </x:c>
      <x:c r="H1876" s="15" t="n">
        <x:v>500</x:v>
      </x:c>
      <x:c r="I1876" s="15" t="n">
        <x:v>950</x:v>
      </x:c>
      <x:c r="J1876" s="16" t="n">
        <x:f>IF(AND(ISNUMBER(F1876),ISNUMBER(H1876)),F1876*H1876,"")</x:f>
        <x:v>12000</x:v>
      </x:c>
      <x:c r="K1876" s="16" t="n">
        <x:f>IF(AND(ISNUMBER(F1876),ISNUMBER(I1876)),F1876*I1876,"")</x:f>
        <x:v>22800</x:v>
      </x:c>
      <x:c r="L1876" s="11" t="str">
        <x:v>Купить</x:v>
      </x:c>
      <x:c r="M1876" s="11" t="str"/>
      <x:c r="N1876" s="11" t="str">
        <x:v>Бюджетная оценка на 03.10.2026. Источник подтверждает характеристики, а не цену.</x:v>
      </x:c>
      <x:c r="O1876" s="11" t="str">
        <x:f>IF(C1876="Опционально","Вне итога",IF(AND(ISNUMBER(F1876),ISNUMBER(H1876),ISNUMBER(I1876),F1876&gt;0,H1876&gt;=0,I1876&gt;=H1876),"Цена учтена","Уточнить цену/количество"))</x:f>
        <x:v>Цена учтена</x:v>
      </x:c>
      <x:c r="P1876" s="10"/>
      <x:c r="Q1876" s="18" t="str">
        <x:v>Бюджетная оценка автора</x:v>
      </x:c>
      <x:c r="R1876" s="18" t="str"/>
    </x:row>
    <x:row r="1877" ht="44" customHeight="1">
      <x:c r="A1877" s="10" t="str">
        <x:v>B6.3</x:v>
      </x:c>
      <x:c r="B1877" s="10" t="str">
        <x:v>B6</x:v>
      </x:c>
      <x:c r="C1877" s="11" t="str">
        <x:v>Оборудование</x:v>
      </x:c>
      <x:c r="D1877" s="11" t="str">
        <x:v>SSD загрузки</x:v>
      </x:c>
      <x:c r="E1877" s="11" t="str">
        <x:v>2×1.92TB enterprise NVMe на узел</x:v>
      </x:c>
      <x:c r="F1877" s="14" t="n">
        <x:v>2</x:v>
      </x:c>
      <x:c r="G1877" s="3" t="str">
        <x:v>шт</x:v>
      </x:c>
      <x:c r="H1877" s="15" t="n">
        <x:v>220</x:v>
      </x:c>
      <x:c r="I1877" s="15" t="n">
        <x:v>450</x:v>
      </x:c>
      <x:c r="J1877" s="16" t="n">
        <x:f>IF(AND(ISNUMBER(F1877),ISNUMBER(H1877)),F1877*H1877,"")</x:f>
        <x:v>440</x:v>
      </x:c>
      <x:c r="K1877" s="16" t="n">
        <x:f>IF(AND(ISNUMBER(F1877),ISNUMBER(I1877)),F1877*I1877,"")</x:f>
        <x:v>900</x:v>
      </x:c>
      <x:c r="L1877" s="11" t="str">
        <x:v>Купить</x:v>
      </x:c>
      <x:c r="M1877" s="11" t="str"/>
      <x:c r="N1877" s="11" t="str">
        <x:v>Бюджетная оценка на 03.10.2026. Источник подтверждает характеристики, а не цену.</x:v>
      </x:c>
      <x:c r="O1877" s="11" t="str">
        <x:f>IF(C1877="Опционально","Вне итога",IF(AND(ISNUMBER(F1877),ISNUMBER(H1877),ISNUMBER(I1877),F1877&gt;0,H1877&gt;=0,I1877&gt;=H1877),"Цена учтена","Уточнить цену/количество"))</x:f>
        <x:v>Цена учтена</x:v>
      </x:c>
      <x:c r="P1877" s="10"/>
      <x:c r="Q1877" s="18" t="str">
        <x:v>Бюджетная оценка автора</x:v>
      </x:c>
      <x:c r="R1877" s="18" t="str"/>
    </x:row>
    <x:row r="1878" ht="44" customHeight="1">
      <x:c r="A1878" s="10" t="str">
        <x:v>B6.3</x:v>
      </x:c>
      <x:c r="B1878" s="10" t="str">
        <x:v>B6</x:v>
      </x:c>
      <x:c r="C1878" s="11" t="str">
        <x:v>Оборудование</x:v>
      </x:c>
      <x:c r="D1878" s="11" t="str">
        <x:v>SSD данных</x:v>
      </x:c>
      <x:c r="E1878" s="11" t="str">
        <x:v>4×7.68TB enterprise NVMe на узел</x:v>
      </x:c>
      <x:c r="F1878" s="14" t="n">
        <x:v>4</x:v>
      </x:c>
      <x:c r="G1878" s="3" t="str">
        <x:v>шт</x:v>
      </x:c>
      <x:c r="H1878" s="15" t="n">
        <x:v>650</x:v>
      </x:c>
      <x:c r="I1878" s="15" t="n">
        <x:v>1200</x:v>
      </x:c>
      <x:c r="J1878" s="16" t="n">
        <x:f>IF(AND(ISNUMBER(F1878),ISNUMBER(H1878)),F1878*H1878,"")</x:f>
        <x:v>2600</x:v>
      </x:c>
      <x:c r="K1878" s="16" t="n">
        <x:f>IF(AND(ISNUMBER(F1878),ISNUMBER(I1878)),F1878*I1878,"")</x:f>
        <x:v>4800</x:v>
      </x:c>
      <x:c r="L1878" s="11" t="str">
        <x:v>Купить</x:v>
      </x:c>
      <x:c r="M1878" s="11" t="str"/>
      <x:c r="N1878" s="11" t="str">
        <x:v>Бюджетная оценка на 03.10.2026. Источник подтверждает характеристики, а не цену.</x:v>
      </x:c>
      <x:c r="O1878" s="11" t="str">
        <x:f>IF(C1878="Опционально","Вне итога",IF(AND(ISNUMBER(F1878),ISNUMBER(H1878),ISNUMBER(I1878),F1878&gt;0,H1878&gt;=0,I1878&gt;=H1878),"Цена учтена","Уточнить цену/количество"))</x:f>
        <x:v>Цена учтена</x:v>
      </x:c>
      <x:c r="P1878" s="10"/>
      <x:c r="Q1878" s="18" t="str">
        <x:v>Бюджетная оценка автора</x:v>
      </x:c>
      <x:c r="R1878" s="18" t="str"/>
    </x:row>
    <x:row r="1879" ht="44" customHeight="1">
      <x:c r="A1879" s="10" t="str">
        <x:v>B6.3</x:v>
      </x:c>
      <x:c r="B1879" s="10" t="str">
        <x:v>B6</x:v>
      </x:c>
      <x:c r="C1879" s="11" t="str">
        <x:v>Оборудование</x:v>
      </x:c>
      <x:c r="D1879" s="11" t="str">
        <x:v>Блоки питания и вентиляторы</x:v>
      </x:c>
      <x:c r="E1879" s="11" t="str">
        <x:v>6×2700W PSU, охлаждение по OEM, на узел</x:v>
      </x:c>
      <x:c r="F1879" s="14" t="n">
        <x:v>1</x:v>
      </x:c>
      <x:c r="G1879" s="3" t="str">
        <x:v>к-т</x:v>
      </x:c>
      <x:c r="H1879" s="21" t="n">
        <x:v>0</x:v>
      </x:c>
      <x:c r="I1879" s="21" t="n">
        <x:v>0</x:v>
      </x:c>
      <x:c r="J1879" s="16" t="n">
        <x:f>IF(AND(ISNUMBER(F1879),ISNUMBER(H1879)),F1879*H1879,"")</x:f>
        <x:v>0</x:v>
      </x:c>
      <x:c r="K1879" s="16" t="n">
        <x:f>IF(AND(ISNUMBER(F1879),ISNUMBER(I1879)),F1879*I1879,"")</x:f>
        <x:v>0</x:v>
      </x:c>
      <x:c r="L1879" s="11" t="str">
        <x:v>В комплекте</x:v>
      </x:c>
      <x:c r="M1879" s="11" t="str"/>
      <x:c r="N1879" s="11" t="str">
        <x:v>Включено в цену основного комплекта. Доплата $0.</x:v>
      </x:c>
      <x:c r="O1879" s="11" t="str">
        <x:f>IF(C1879="Опционально","Вне итога",IF(AND(ISNUMBER(F1879),ISNUMBER(H1879),ISNUMBER(I1879),F1879&gt;0,H1879&gt;=0,I1879&gt;=H1879),"Цена учтена","Уточнить цену/количество"))</x:f>
        <x:v>Цена учтена</x:v>
      </x:c>
      <x:c r="P1879" s="10"/>
      <x:c r="Q1879" s="18" t="str">
        <x:v>Supermicro: AS-5126GS-TNRT2</x:v>
      </x:c>
      <x:c r="R1879" s="18" t="str">
        <x:v>https://www.supermicro.com/en/products/system/gpu/5u/as-5126gs-tnrt2</x:v>
      </x:c>
    </x:row>
    <x:row r="1880" ht="44" customHeight="1">
      <x:c r="A1880" s="10" t="str">
        <x:v>B6.3</x:v>
      </x:c>
      <x:c r="B1880" s="10" t="str">
        <x:v>B6</x:v>
      </x:c>
      <x:c r="C1880" s="11" t="str">
        <x:v>Оборудование</x:v>
      </x:c>
      <x:c r="D1880" s="11" t="str">
        <x:v>Кулеры CPU и внутренние кабели</x:v>
      </x:c>
      <x:c r="E1880" s="11" t="str">
        <x:v>2 кулера на узел, PCIe/PLX-платы, backplane, питание GPU по OEM</x:v>
      </x:c>
      <x:c r="F1880" s="14" t="n">
        <x:v>1</x:v>
      </x:c>
      <x:c r="G1880" s="3" t="str">
        <x:v>к-т</x:v>
      </x:c>
      <x:c r="H1880" s="21" t="n">
        <x:v>0</x:v>
      </x:c>
      <x:c r="I1880" s="21" t="n">
        <x:v>0</x:v>
      </x:c>
      <x:c r="J1880" s="16" t="n">
        <x:f>IF(AND(ISNUMBER(F1880),ISNUMBER(H1880)),F1880*H1880,"")</x:f>
        <x:v>0</x:v>
      </x:c>
      <x:c r="K1880" s="16" t="n">
        <x:f>IF(AND(ISNUMBER(F1880),ISNUMBER(I1880)),F1880*I1880,"")</x:f>
        <x:v>0</x:v>
      </x:c>
      <x:c r="L1880" s="11" t="str">
        <x:v>В комплекте</x:v>
      </x:c>
      <x:c r="M1880" s="11" t="str"/>
      <x:c r="N1880" s="11" t="str">
        <x:v>Включено в цену основного комплекта. Доплата $0.</x:v>
      </x:c>
      <x:c r="O1880" s="11" t="str">
        <x:f>IF(C1880="Опционально","Вне итога",IF(AND(ISNUMBER(F1880),ISNUMBER(H1880),ISNUMBER(I1880),F1880&gt;0,H1880&gt;=0,I1880&gt;=H1880),"Цена учтена","Уточнить цену/количество"))</x:f>
        <x:v>Цена учтена</x:v>
      </x:c>
      <x:c r="P1880" s="10"/>
      <x:c r="Q1880" s="18" t="str">
        <x:v>Supermicro: AS-5126GS-TNRT2</x:v>
      </x:c>
      <x:c r="R1880" s="18" t="str">
        <x:v>https://www.supermicro.com/en/products/system/gpu/5u/as-5126gs-tnrt2</x:v>
      </x:c>
    </x:row>
    <x:row r="1881" ht="44" customHeight="1">
      <x:c r="A1881" s="10" t="str">
        <x:v>B6.3</x:v>
      </x:c>
      <x:c r="B1881" s="10" t="str">
        <x:v>B6</x:v>
      </x:c>
      <x:c r="C1881" s="11" t="str">
        <x:v>Оборудование</x:v>
      </x:c>
      <x:c r="D1881" s="11" t="str">
        <x:v>Рельсы и шнуры</x:v>
      </x:c>
      <x:c r="E1881" s="11" t="str">
        <x:v>OEM рельсы, 6 совместимых C19/C20 шнуров на узел</x:v>
      </x:c>
      <x:c r="F1881" s="14" t="n">
        <x:v>1</x:v>
      </x:c>
      <x:c r="G1881" s="3" t="str">
        <x:v>к-т</x:v>
      </x:c>
      <x:c r="H1881" s="21" t="n">
        <x:v>0</x:v>
      </x:c>
      <x:c r="I1881" s="21" t="n">
        <x:v>0</x:v>
      </x:c>
      <x:c r="J1881" s="16" t="n">
        <x:f>IF(AND(ISNUMBER(F1881),ISNUMBER(H1881)),F1881*H1881,"")</x:f>
        <x:v>0</x:v>
      </x:c>
      <x:c r="K1881" s="16" t="n">
        <x:f>IF(AND(ISNUMBER(F1881),ISNUMBER(I1881)),F1881*I1881,"")</x:f>
        <x:v>0</x:v>
      </x:c>
      <x:c r="L1881" s="11" t="str">
        <x:v>В комплекте</x:v>
      </x:c>
      <x:c r="M1881" s="11" t="str"/>
      <x:c r="N1881" s="11" t="str">
        <x:v>Включено в цену основного комплекта. Доплата $0.</x:v>
      </x:c>
      <x:c r="O1881" s="11" t="str">
        <x:f>IF(C1881="Опционально","Вне итога",IF(AND(ISNUMBER(F1881),ISNUMBER(H1881),ISNUMBER(I1881),F1881&gt;0,H1881&gt;=0,I1881&gt;=H1881),"Цена учтена","Уточнить цену/количество"))</x:f>
        <x:v>Цена учтена</x:v>
      </x:c>
      <x:c r="P1881" s="10"/>
      <x:c r="Q1881" s="18" t="str">
        <x:v>Supermicro: AS-5126GS-TNRT2</x:v>
      </x:c>
      <x:c r="R1881" s="18" t="str">
        <x:v>https://www.supermicro.com/en/products/system/gpu/5u/as-5126gs-tnrt2</x:v>
      </x:c>
    </x:row>
    <x:row r="1882" ht="44" customHeight="1">
      <x:c r="A1882" s="10" t="str">
        <x:v>B6.3</x:v>
      </x:c>
      <x:c r="B1882" s="10" t="str">
        <x:v>B6</x:v>
      </x:c>
      <x:c r="C1882" s="11" t="str">
        <x:v>Оборудование</x:v>
      </x:c>
      <x:c r="D1882" s="11" t="str">
        <x:v>Коммутатор обычной сети</x:v>
      </x:c>
      <x:c r="E1882" s="11" t="str">
        <x:v>8×RJ45 1/2.5/5/10GbE, управляемый. При &gt;6 узлах: 24 порта</x:v>
      </x:c>
      <x:c r="F1882" s="14" t="n">
        <x:v>1</x:v>
      </x:c>
      <x:c r="G1882" s="3" t="str">
        <x:v>шт</x:v>
      </x:c>
      <x:c r="H1882" s="15" t="n">
        <x:v>650</x:v>
      </x:c>
      <x:c r="I1882" s="15" t="n">
        <x:v>1600</x:v>
      </x:c>
      <x:c r="J1882" s="16" t="n">
        <x:f>IF(AND(ISNUMBER(F1882),ISNUMBER(H1882)),F1882*H1882,"")</x:f>
        <x:v>650</x:v>
      </x:c>
      <x:c r="K1882" s="16" t="n">
        <x:f>IF(AND(ISNUMBER(F1882),ISNUMBER(I1882)),F1882*I1882,"")</x:f>
        <x:v>1600</x:v>
      </x:c>
      <x:c r="L1882" s="11" t="str">
        <x:v>Купить</x:v>
      </x:c>
      <x:c r="M1882" s="11" t="str">
        <x:v>Управление, загрузка файлов, резервные копии. Использовать Ethernet ОС, а не BMC.</x:v>
      </x:c>
      <x:c r="N1882" s="11" t="str">
        <x:v>Бюджетная оценка на 03.10.2026. Источник подтверждает характеристики, а не цену.</x:v>
      </x:c>
      <x:c r="O1882" s="11" t="str">
        <x:f>IF(C1882="Опционально","Вне итога",IF(AND(ISNUMBER(F1882),ISNUMBER(H1882),ISNUMBER(I1882),F1882&gt;0,H1882&gt;=0,I1882&gt;=H1882),"Цена учтена","Уточнить цену/количество"))</x:f>
        <x:v>Цена учтена</x:v>
      </x:c>
      <x:c r="P1882" s="10"/>
      <x:c r="Q1882" s="18" t="str">
        <x:v>Бюджетная оценка автора</x:v>
      </x:c>
      <x:c r="R1882" s="18" t="str"/>
    </x:row>
    <x:row r="1883" ht="44" customHeight="1">
      <x:c r="A1883" s="10" t="str">
        <x:v>B6.3</x:v>
      </x:c>
      <x:c r="B1883" s="10" t="str">
        <x:v>B6</x:v>
      </x:c>
      <x:c r="C1883" s="11" t="str">
        <x:v>Оборудование</x:v>
      </x:c>
      <x:c r="D1883" s="11" t="str">
        <x:v>Сетевой шлюз</x:v>
      </x:c>
      <x:c r="E1883" s="11" t="str">
        <x:v>Проводной маршрутизатор с межсетевым экраном, ≥1GbE</x:v>
      </x:c>
      <x:c r="F1883" s="14" t="n">
        <x:v>1</x:v>
      </x:c>
      <x:c r="G1883" s="3" t="str">
        <x:v>шт</x:v>
      </x:c>
      <x:c r="H1883" s="15" t="n">
        <x:v>150</x:v>
      </x:c>
      <x:c r="I1883" s="15" t="n">
        <x:v>500</x:v>
      </x:c>
      <x:c r="J1883" s="16" t="n">
        <x:f>IF(AND(ISNUMBER(F1883),ISNUMBER(H1883)),F1883*H1883,"")</x:f>
        <x:v>150</x:v>
      </x:c>
      <x:c r="K1883" s="16" t="n">
        <x:f>IF(AND(ISNUMBER(F1883),ISNUMBER(I1883)),F1883*I1883,"")</x:f>
        <x:v>500</x:v>
      </x:c>
      <x:c r="L1883" s="11" t="str">
        <x:v>Купить</x:v>
      </x:c>
      <x:c r="M1883" s="11" t="str">
        <x:v>Подключение к локальной сети. Плата за связь не включена.</x:v>
      </x:c>
      <x:c r="N1883" s="11" t="str">
        <x:v>Бюджетная оценка на 03.10.2026. Источник подтверждает характеристики, а не цену.</x:v>
      </x:c>
      <x:c r="O1883" s="11" t="str">
        <x:f>IF(C1883="Опционально","Вне итога",IF(AND(ISNUMBER(F1883),ISNUMBER(H1883),ISNUMBER(I1883),F1883&gt;0,H1883&gt;=0,I1883&gt;=H1883),"Цена учтена","Уточнить цену/количество"))</x:f>
        <x:v>Цена учтена</x:v>
      </x:c>
      <x:c r="P1883" s="10"/>
      <x:c r="Q1883" s="18" t="str">
        <x:v>Бюджетная оценка автора</x:v>
      </x:c>
      <x:c r="R1883" s="18" t="str"/>
    </x:row>
    <x:row r="1884" ht="44" customHeight="1">
      <x:c r="A1884" s="10" t="str">
        <x:v>B6.3</x:v>
      </x:c>
      <x:c r="B1884" s="10" t="str">
        <x:v>B6</x:v>
      </x:c>
      <x:c r="C1884" s="11" t="str">
        <x:v>Оборудование</x:v>
      </x:c>
      <x:c r="D1884" s="11" t="str">
        <x:v>Резервное хранилище</x:v>
      </x:c>
      <x:c r="E1884" s="11" t="str">
        <x:v>NAS 4 отсека, 10GbE, RAM ≥16GB, диски отдельно</x:v>
      </x:c>
      <x:c r="F1884" s="14" t="n">
        <x:v>1</x:v>
      </x:c>
      <x:c r="G1884" s="3" t="str">
        <x:v>шт</x:v>
      </x:c>
      <x:c r="H1884" s="15" t="n">
        <x:v>1100</x:v>
      </x:c>
      <x:c r="I1884" s="15" t="n">
        <x:v>2600</x:v>
      </x:c>
      <x:c r="J1884" s="16" t="n">
        <x:f>IF(AND(ISNUMBER(F1884),ISNUMBER(H1884)),F1884*H1884,"")</x:f>
        <x:v>1100</x:v>
      </x:c>
      <x:c r="K1884" s="16" t="n">
        <x:f>IF(AND(ISNUMBER(F1884),ISNUMBER(I1884)),F1884*I1884,"")</x:f>
        <x:v>2600</x:v>
      </x:c>
      <x:c r="L1884" s="11" t="str">
        <x:v>Купить</x:v>
      </x:c>
      <x:c r="M1884" s="11" t="str">
        <x:v>Копии настроек, данных и контрольных точек. Основной сервер не считается резервной копией.</x:v>
      </x:c>
      <x:c r="N1884" s="11" t="str">
        <x:v>Бюджетная оценка на 03.10.2026. Источник подтверждает характеристики, а не цену.</x:v>
      </x:c>
      <x:c r="O1884" s="11" t="str">
        <x:f>IF(C1884="Опционально","Вне итога",IF(AND(ISNUMBER(F1884),ISNUMBER(H1884),ISNUMBER(I1884),F1884&gt;0,H1884&gt;=0,I1884&gt;=H1884),"Цена учтена","Уточнить цену/количество"))</x:f>
        <x:v>Цена учтена</x:v>
      </x:c>
      <x:c r="P1884" s="10"/>
      <x:c r="Q1884" s="18" t="str">
        <x:v>Бюджетная оценка автора</x:v>
      </x:c>
      <x:c r="R1884" s="18" t="str"/>
    </x:row>
    <x:row r="1885" ht="44" customHeight="1">
      <x:c r="A1885" s="10" t="str">
        <x:v>B6.3</x:v>
      </x:c>
      <x:c r="B1885" s="10" t="str">
        <x:v>B6</x:v>
      </x:c>
      <x:c r="C1885" s="11" t="str">
        <x:v>Оборудование</x:v>
      </x:c>
      <x:c r="D1885" s="11" t="str">
        <x:v>Диски резервного хранилища</x:v>
      </x:c>
      <x:c r="E1885" s="11" t="str">
        <x:v>4×12TB NAS/enterprise HDD. RAID6: около 24TB до форматирования</x:v>
      </x:c>
      <x:c r="F1885" s="14" t="n">
        <x:v>4</x:v>
      </x:c>
      <x:c r="G1885" s="3" t="str">
        <x:v>шт</x:v>
      </x:c>
      <x:c r="H1885" s="15" t="n">
        <x:v>250</x:v>
      </x:c>
      <x:c r="I1885" s="15" t="n">
        <x:v>430</x:v>
      </x:c>
      <x:c r="J1885" s="16" t="n">
        <x:f>IF(AND(ISNUMBER(F1885),ISNUMBER(H1885)),F1885*H1885,"")</x:f>
        <x:v>1000</x:v>
      </x:c>
      <x:c r="K1885" s="16" t="n">
        <x:f>IF(AND(ISNUMBER(F1885),ISNUMBER(I1885)),F1885*I1885,"")</x:f>
        <x:v>1720</x:v>
      </x:c>
      <x:c r="L1885" s="11" t="str">
        <x:v>Купить</x:v>
      </x:c>
      <x:c r="M1885" s="11" t="str">
        <x:v>Цена каждого диска. Один дополнительный запасной диск указан отдельно.</x:v>
      </x:c>
      <x:c r="N1885" s="11" t="str">
        <x:v>Бюджетная оценка на 03.10.2026. Источник подтверждает характеристики, а не цену.</x:v>
      </x:c>
      <x:c r="O1885" s="11" t="str">
        <x:f>IF(C1885="Опционально","Вне итога",IF(AND(ISNUMBER(F1885),ISNUMBER(H1885),ISNUMBER(I1885),F1885&gt;0,H1885&gt;=0,I1885&gt;=H1885),"Цена учтена","Уточнить цену/количество"))</x:f>
        <x:v>Цена учтена</x:v>
      </x:c>
      <x:c r="P1885" s="10"/>
      <x:c r="Q1885" s="18" t="str">
        <x:v>Бюджетная оценка автора</x:v>
      </x:c>
      <x:c r="R1885" s="18" t="str"/>
    </x:row>
    <x:row r="1886" ht="44" customHeight="1">
      <x:c r="A1886" s="10" t="str">
        <x:v>B6.3</x:v>
      </x:c>
      <x:c r="B1886" s="10" t="str">
        <x:v>B6</x:v>
      </x:c>
      <x:c r="C1886" s="11" t="str">
        <x:v>Оборудование</x:v>
      </x:c>
      <x:c r="D1886" s="11" t="str">
        <x:v>Запасной диск NAS</x:v>
      </x:c>
      <x:c r="E1886" s="11" t="str">
        <x:v>12TB той же совместимой серии</x:v>
      </x:c>
      <x:c r="F1886" s="14" t="n">
        <x:v>1</x:v>
      </x:c>
      <x:c r="G1886" s="3" t="str">
        <x:v>шт</x:v>
      </x:c>
      <x:c r="H1886" s="15" t="n">
        <x:v>250</x:v>
      </x:c>
      <x:c r="I1886" s="15" t="n">
        <x:v>430</x:v>
      </x:c>
      <x:c r="J1886" s="16" t="n">
        <x:f>IF(AND(ISNUMBER(F1886),ISNUMBER(H1886)),F1886*H1886,"")</x:f>
        <x:v>250</x:v>
      </x:c>
      <x:c r="K1886" s="16" t="n">
        <x:f>IF(AND(ISNUMBER(F1886),ISNUMBER(I1886)),F1886*I1886,"")</x:f>
        <x:v>430</x:v>
      </x:c>
      <x:c r="L1886" s="11" t="str">
        <x:v>Купить</x:v>
      </x:c>
      <x:c r="M1886" s="11" t="str">
        <x:v>Быстрая замена отказавшего диска.</x:v>
      </x:c>
      <x:c r="N1886" s="11" t="str">
        <x:v>Бюджетная оценка на 03.10.2026. Источник подтверждает характеристики, а не цену.</x:v>
      </x:c>
      <x:c r="O1886" s="11" t="str">
        <x:f>IF(C1886="Опционально","Вне итога",IF(AND(ISNUMBER(F1886),ISNUMBER(H1886),ISNUMBER(I1886),F1886&gt;0,H1886&gt;=0,I1886&gt;=H1886),"Цена учтена","Уточнить цену/количество"))</x:f>
        <x:v>Цена учтена</x:v>
      </x:c>
      <x:c r="P1886" s="10"/>
      <x:c r="Q1886" s="18" t="str">
        <x:v>Бюджетная оценка автора</x:v>
      </x:c>
      <x:c r="R1886" s="18" t="str"/>
    </x:row>
    <x:row r="1887" ht="44" customHeight="1">
      <x:c r="A1887" s="10" t="str">
        <x:v>B6.3</x:v>
      </x:c>
      <x:c r="B1887" s="10" t="str">
        <x:v>B6</x:v>
      </x:c>
      <x:c r="C1887" s="11" t="str">
        <x:v>Оборудование</x:v>
      </x:c>
      <x:c r="D1887" s="11" t="str">
        <x:v>Рабочее место администратора</x:v>
      </x:c>
      <x:c r="E1887" s="11" t="str">
        <x:v>Мини-ПК 16GB RAM, SSD 512GB, Ethernet</x:v>
      </x:c>
      <x:c r="F1887" s="14" t="n">
        <x:v>1</x:v>
      </x:c>
      <x:c r="G1887" s="3" t="str">
        <x:v>шт</x:v>
      </x:c>
      <x:c r="H1887" s="15" t="n">
        <x:v>400</x:v>
      </x:c>
      <x:c r="I1887" s="15" t="n">
        <x:v>800</x:v>
      </x:c>
      <x:c r="J1887" s="16" t="n">
        <x:f>IF(AND(ISNUMBER(F1887),ISNUMBER(H1887)),F1887*H1887,"")</x:f>
        <x:v>400</x:v>
      </x:c>
      <x:c r="K1887" s="16" t="n">
        <x:f>IF(AND(ISNUMBER(F1887),ISNUMBER(I1887)),F1887*I1887,"")</x:f>
        <x:v>800</x:v>
      </x:c>
      <x:c r="L1887" s="11" t="str">
        <x:v>Купить</x:v>
      </x:c>
      <x:c r="M1887" s="11" t="str">
        <x:v>Настройка и управление системой. Для Mac можно использовать один узел вместо отдельного ПК.</x:v>
      </x:c>
      <x:c r="N1887" s="11" t="str">
        <x:v>Бюджетная оценка на 03.10.2026. Источник подтверждает характеристики, а не цену.</x:v>
      </x:c>
      <x:c r="O1887" s="11" t="str">
        <x:f>IF(C1887="Опционально","Вне итога",IF(AND(ISNUMBER(F1887),ISNUMBER(H1887),ISNUMBER(I1887),F1887&gt;0,H1887&gt;=0,I1887&gt;=H1887),"Цена учтена","Уточнить цену/количество"))</x:f>
        <x:v>Цена учтена</x:v>
      </x:c>
      <x:c r="P1887" s="10"/>
      <x:c r="Q1887" s="18" t="str">
        <x:v>Бюджетная оценка автора</x:v>
      </x:c>
      <x:c r="R1887" s="18" t="str"/>
    </x:row>
    <x:row r="1888" ht="44" customHeight="1">
      <x:c r="A1888" s="10" t="str">
        <x:v>B6.3</x:v>
      </x:c>
      <x:c r="B1888" s="10" t="str">
        <x:v>B6</x:v>
      </x:c>
      <x:c r="C1888" s="11" t="str">
        <x:v>Оборудование</x:v>
      </x:c>
      <x:c r="D1888" s="11" t="str">
        <x:v>Монитор</x:v>
      </x:c>
      <x:c r="E1888" s="11" t="str">
        <x:v>27 дюймов, HDMI/DisplayPort</x:v>
      </x:c>
      <x:c r="F1888" s="14" t="n">
        <x:v>1</x:v>
      </x:c>
      <x:c r="G1888" s="3" t="str">
        <x:v>шт</x:v>
      </x:c>
      <x:c r="H1888" s="15" t="n">
        <x:v>160</x:v>
      </x:c>
      <x:c r="I1888" s="15" t="n">
        <x:v>320</x:v>
      </x:c>
      <x:c r="J1888" s="16" t="n">
        <x:f>IF(AND(ISNUMBER(F1888),ISNUMBER(H1888)),F1888*H1888,"")</x:f>
        <x:v>160</x:v>
      </x:c>
      <x:c r="K1888" s="16" t="n">
        <x:f>IF(AND(ISNUMBER(F1888),ISNUMBER(I1888)),F1888*I1888,"")</x:f>
        <x:v>320</x:v>
      </x:c>
      <x:c r="L1888" s="11" t="str">
        <x:v>Купить</x:v>
      </x:c>
      <x:c r="M1888" s="11" t="str"/>
      <x:c r="N1888" s="11" t="str">
        <x:v>Бюджетная оценка на 03.10.2026. Источник подтверждает характеристики, а не цену.</x:v>
      </x:c>
      <x:c r="O1888" s="11" t="str">
        <x:f>IF(C1888="Опционально","Вне итога",IF(AND(ISNUMBER(F1888),ISNUMBER(H1888),ISNUMBER(I1888),F1888&gt;0,H1888&gt;=0,I1888&gt;=H1888),"Цена учтена","Уточнить цену/количество"))</x:f>
        <x:v>Цена учтена</x:v>
      </x:c>
      <x:c r="P1888" s="10"/>
      <x:c r="Q1888" s="18" t="str">
        <x:v>Бюджетная оценка автора</x:v>
      </x:c>
      <x:c r="R1888" s="18" t="str"/>
    </x:row>
    <x:row r="1889" ht="44" customHeight="1">
      <x:c r="A1889" s="10" t="str">
        <x:v>B6.3</x:v>
      </x:c>
      <x:c r="B1889" s="10" t="str">
        <x:v>B6</x:v>
      </x:c>
      <x:c r="C1889" s="11" t="str">
        <x:v>Оборудование</x:v>
      </x:c>
      <x:c r="D1889" s="11" t="str">
        <x:v>Клавиатура и мышь</x:v>
      </x:c>
      <x:c r="E1889" s="11" t="str">
        <x:v>Проводные USB</x:v>
      </x:c>
      <x:c r="F1889" s="14" t="n">
        <x:v>1</x:v>
      </x:c>
      <x:c r="G1889" s="3" t="str">
        <x:v>к-т</x:v>
      </x:c>
      <x:c r="H1889" s="15" t="n">
        <x:v>30</x:v>
      </x:c>
      <x:c r="I1889" s="15" t="n">
        <x:v>70</x:v>
      </x:c>
      <x:c r="J1889" s="16" t="n">
        <x:f>IF(AND(ISNUMBER(F1889),ISNUMBER(H1889)),F1889*H1889,"")</x:f>
        <x:v>30</x:v>
      </x:c>
      <x:c r="K1889" s="16" t="n">
        <x:f>IF(AND(ISNUMBER(F1889),ISNUMBER(I1889)),F1889*I1889,"")</x:f>
        <x:v>70</x:v>
      </x:c>
      <x:c r="L1889" s="11" t="str">
        <x:v>Купить</x:v>
      </x:c>
      <x:c r="M1889" s="11" t="str"/>
      <x:c r="N1889" s="11" t="str">
        <x:v>Бюджетная оценка на 03.10.2026. Источник подтверждает характеристики, а не цену.</x:v>
      </x:c>
      <x:c r="O1889" s="11" t="str">
        <x:f>IF(C1889="Опционально","Вне итога",IF(AND(ISNUMBER(F1889),ISNUMBER(H1889),ISNUMBER(I1889),F1889&gt;0,H1889&gt;=0,I1889&gt;=H1889),"Цена учтена","Уточнить цену/количество"))</x:f>
        <x:v>Цена учтена</x:v>
      </x:c>
      <x:c r="P1889" s="10"/>
      <x:c r="Q1889" s="18" t="str">
        <x:v>Бюджетная оценка автора</x:v>
      </x:c>
      <x:c r="R1889" s="18" t="str"/>
    </x:row>
    <x:row r="1890" ht="44" customHeight="1">
      <x:c r="A1890" s="10" t="str">
        <x:v>B6.3</x:v>
      </x:c>
      <x:c r="B1890" s="10" t="str">
        <x:v>B6</x:v>
      </x:c>
      <x:c r="C1890" s="11" t="str">
        <x:v>Оборудование</x:v>
      </x:c>
      <x:c r="D1890" s="11" t="str">
        <x:v>Кабель монитора</x:v>
      </x:c>
      <x:c r="E1890" s="11" t="str">
        <x:v>HDMI/DisplayPort 2 м, по разъёму компьютера</x:v>
      </x:c>
      <x:c r="F1890" s="14" t="n">
        <x:v>1</x:v>
      </x:c>
      <x:c r="G1890" s="3" t="str">
        <x:v>шт</x:v>
      </x:c>
      <x:c r="H1890" s="15" t="n">
        <x:v>10</x:v>
      </x:c>
      <x:c r="I1890" s="15" t="n">
        <x:v>30</x:v>
      </x:c>
      <x:c r="J1890" s="16" t="n">
        <x:f>IF(AND(ISNUMBER(F1890),ISNUMBER(H1890)),F1890*H1890,"")</x:f>
        <x:v>10</x:v>
      </x:c>
      <x:c r="K1890" s="16" t="n">
        <x:f>IF(AND(ISNUMBER(F1890),ISNUMBER(I1890)),F1890*I1890,"")</x:f>
        <x:v>30</x:v>
      </x:c>
      <x:c r="L1890" s="11" t="str">
        <x:v>Купить</x:v>
      </x:c>
      <x:c r="M1890" s="11" t="str"/>
      <x:c r="N1890" s="11" t="str">
        <x:v>Бюджетная оценка на 03.10.2026. Источник подтверждает характеристики, а не цену.</x:v>
      </x:c>
      <x:c r="O1890" s="11" t="str">
        <x:f>IF(C1890="Опционально","Вне итога",IF(AND(ISNUMBER(F1890),ISNUMBER(H1890),ISNUMBER(I1890),F1890&gt;0,H1890&gt;=0,I1890&gt;=H1890),"Цена учтена","Уточнить цену/количество"))</x:f>
        <x:v>Цена учтена</x:v>
      </x:c>
      <x:c r="P1890" s="10"/>
      <x:c r="Q1890" s="18" t="str">
        <x:v>Бюджетная оценка автора</x:v>
      </x:c>
      <x:c r="R1890" s="18" t="str"/>
    </x:row>
    <x:row r="1891" ht="44" customHeight="1">
      <x:c r="A1891" s="10" t="str">
        <x:v>B6.3</x:v>
      </x:c>
      <x:c r="B1891" s="10" t="str">
        <x:v>B6</x:v>
      </x:c>
      <x:c r="C1891" s="11" t="str">
        <x:v>Оборудование</x:v>
      </x:c>
      <x:c r="D1891" s="11" t="str">
        <x:v>Патч-корды обычной сети</x:v>
      </x:c>
      <x:c r="E1891" s="11" t="str">
        <x:v>Cat6A, 2 м, RJ45, заводские</x:v>
      </x:c>
      <x:c r="F1891" s="14" t="n">
        <x:v>8</x:v>
      </x:c>
      <x:c r="G1891" s="3" t="str">
        <x:v>шт</x:v>
      </x:c>
      <x:c r="H1891" s="15" t="n">
        <x:v>8</x:v>
      </x:c>
      <x:c r="I1891" s="15" t="n">
        <x:v>20</x:v>
      </x:c>
      <x:c r="J1891" s="16" t="n">
        <x:f>IF(AND(ISNUMBER(F1891),ISNUMBER(H1891)),F1891*H1891,"")</x:f>
        <x:v>64</x:v>
      </x:c>
      <x:c r="K1891" s="16" t="n">
        <x:f>IF(AND(ISNUMBER(F1891),ISNUMBER(I1891)),F1891*I1891,"")</x:f>
        <x:v>160</x:v>
      </x:c>
      <x:c r="L1891" s="11" t="str">
        <x:v>Купить</x:v>
      </x:c>
      <x:c r="M1891" s="11" t="str">
        <x:v>6 рабочих соединений и 2 запасных. Длина 2 м является исходным допущением.</x:v>
      </x:c>
      <x:c r="N1891" s="11" t="str">
        <x:v>Бюджетная оценка на 03.10.2026. Источник подтверждает характеристики, а не цену.</x:v>
      </x:c>
      <x:c r="O1891" s="11" t="str">
        <x:f>IF(C1891="Опционально","Вне итога",IF(AND(ISNUMBER(F1891),ISNUMBER(H1891),ISNUMBER(I1891),F1891&gt;0,H1891&gt;=0,I1891&gt;=H1891),"Цена учтена","Уточнить цену/количество"))</x:f>
        <x:v>Цена учтена</x:v>
      </x:c>
      <x:c r="P1891" s="10"/>
      <x:c r="Q1891" s="18" t="str">
        <x:v>Бюджетная оценка автора</x:v>
      </x:c>
      <x:c r="R1891" s="18" t="str"/>
    </x:row>
    <x:row r="1892" ht="44" customHeight="1">
      <x:c r="A1892" s="10" t="str">
        <x:v>B6.3</x:v>
      </x:c>
      <x:c r="B1892" s="10" t="str">
        <x:v>B6</x:v>
      </x:c>
      <x:c r="C1892" s="11" t="str">
        <x:v>Оборудование</x:v>
      </x:c>
      <x:c r="D1892" s="11" t="str">
        <x:v>USB-накопители для восстановления</x:v>
      </x:c>
      <x:c r="E1892" s="11" t="str">
        <x:v>64GB USB 3.x</x:v>
      </x:c>
      <x:c r="F1892" s="14" t="n">
        <x:v>2</x:v>
      </x:c>
      <x:c r="G1892" s="3" t="str">
        <x:v>шт</x:v>
      </x:c>
      <x:c r="H1892" s="15" t="n">
        <x:v>12</x:v>
      </x:c>
      <x:c r="I1892" s="15" t="n">
        <x:v>25</x:v>
      </x:c>
      <x:c r="J1892" s="16" t="n">
        <x:f>IF(AND(ISNUMBER(F1892),ISNUMBER(H1892)),F1892*H1892,"")</x:f>
        <x:v>24</x:v>
      </x:c>
      <x:c r="K1892" s="16" t="n">
        <x:f>IF(AND(ISNUMBER(F1892),ISNUMBER(I1892)),F1892*I1892,"")</x:f>
        <x:v>50</x:v>
      </x:c>
      <x:c r="L1892" s="11" t="str">
        <x:v>Купить</x:v>
      </x:c>
      <x:c r="M1892" s="11" t="str">
        <x:v>Установочный носитель и аварийное восстановление. Не место хранения единственной копии данных.</x:v>
      </x:c>
      <x:c r="N1892" s="11" t="str">
        <x:v>Бюджетная оценка на 03.10.2026. Источник подтверждает характеристики, а не цену.</x:v>
      </x:c>
      <x:c r="O1892" s="11" t="str">
        <x:f>IF(C1892="Опционально","Вне итога",IF(AND(ISNUMBER(F1892),ISNUMBER(H1892),ISNUMBER(I1892),F1892&gt;0,H1892&gt;=0,I1892&gt;=H1892),"Цена учтена","Уточнить цену/количество"))</x:f>
        <x:v>Цена учтена</x:v>
      </x:c>
      <x:c r="P1892" s="10"/>
      <x:c r="Q1892" s="18" t="str">
        <x:v>Бюджетная оценка автора</x:v>
      </x:c>
      <x:c r="R1892" s="18" t="str"/>
    </x:row>
    <x:row r="1893" ht="44" customHeight="1">
      <x:c r="A1893" s="10" t="str">
        <x:v>B6.3</x:v>
      </x:c>
      <x:c r="B1893" s="10" t="str">
        <x:v>B6</x:v>
      </x:c>
      <x:c r="C1893" s="11" t="str">
        <x:v>Помещение</x:v>
      </x:c>
      <x:c r="D1893" s="11" t="str">
        <x:v>Обследование и проект</x:v>
      </x:c>
      <x:c r="E1893" s="11" t="str">
        <x:v>Электрик, специалист по охлаждению, проверка несущей способности пола</x:v>
      </x:c>
      <x:c r="F1893" s="14" t="n">
        <x:v>1</x:v>
      </x:c>
      <x:c r="G1893" s="3" t="str">
        <x:v>усл</x:v>
      </x:c>
      <x:c r="H1893" s="15" t="n">
        <x:v>2000</x:v>
      </x:c>
      <x:c r="I1893" s="15" t="n">
        <x:v>8000</x:v>
      </x:c>
      <x:c r="J1893" s="16" t="n">
        <x:f>IF(AND(ISNUMBER(F1893),ISNUMBER(H1893)),F1893*H1893,"")</x:f>
        <x:v>2000</x:v>
      </x:c>
      <x:c r="K1893" s="16" t="n">
        <x:f>IF(AND(ISNUMBER(F1893),ISNUMBER(I1893)),F1893*I1893,"")</x:f>
        <x:v>8000</x:v>
      </x:c>
      <x:c r="L1893" s="11" t="str">
        <x:v>Купить</x:v>
      </x:c>
      <x:c r="M1893" s="11" t="str">
        <x:v>Уточнить вводную мощность, трассы, дверные проёмы, этаж, шум и наружный блок. До закупки кабеля и защиты.</x:v>
      </x:c>
      <x:c r="N1893" s="11" t="str">
        <x:v>Бюджетная оценка на 03.10.2026. Источник подтверждает характеристики, а не цену.</x:v>
      </x:c>
      <x:c r="O1893" s="11" t="str">
        <x:f>IF(C1893="Опционально","Вне итога",IF(AND(ISNUMBER(F1893),ISNUMBER(H1893),ISNUMBER(I1893),F1893&gt;0,H1893&gt;=0,I1893&gt;=H1893),"Цена учтена","Уточнить цену/количество"))</x:f>
        <x:v>Цена учтена</x:v>
      </x:c>
      <x:c r="P1893" s="10"/>
      <x:c r="Q1893" s="18" t="str">
        <x:v>Бюджетная оценка автора</x:v>
      </x:c>
      <x:c r="R1893" s="18" t="str"/>
    </x:row>
    <x:row r="1894" ht="44" customHeight="1">
      <x:c r="A1894" s="10" t="str">
        <x:v>B6.3</x:v>
      </x:c>
      <x:c r="B1894" s="10" t="str">
        <x:v>B6</x:v>
      </x:c>
      <x:c r="C1894" s="11" t="str">
        <x:v>Помещение</x:v>
      </x:c>
      <x:c r="D1894" s="11" t="str">
        <x:v>Подготовка поверхностей</x:v>
      </x:c>
      <x:c r="E1894" s="11" t="str">
        <x:v>Обеспыливание, герметизация щелей, ремонт покрытия существующей комнаты</x:v>
      </x:c>
      <x:c r="F1894" s="14" t="n">
        <x:v>18</x:v>
      </x:c>
      <x:c r="G1894" s="3" t="str">
        <x:v>м²</x:v>
      </x:c>
      <x:c r="H1894" s="15" t="n">
        <x:v>30</x:v>
      </x:c>
      <x:c r="I1894" s="15" t="n">
        <x:v>80</x:v>
      </x:c>
      <x:c r="J1894" s="16" t="n">
        <x:f>IF(AND(ISNUMBER(F1894),ISNUMBER(H1894)),F1894*H1894,"")</x:f>
        <x:v>540</x:v>
      </x:c>
      <x:c r="K1894" s="16" t="n">
        <x:f>IF(AND(ISNUMBER(F1894),ISNUMBER(I1894)),F1894*I1894,"")</x:f>
        <x:v>1440</x:v>
      </x:c>
      <x:c r="L1894" s="11" t="str">
        <x:v>Купить</x:v>
      </x:c>
      <x:c r="M1894" s="11" t="str">
        <x:v>Исходно помещение с готовыми стенами и крышей. Строительство здания не рассчитано.</x:v>
      </x:c>
      <x:c r="N1894" s="11" t="str">
        <x:v>Бюджетная оценка на 03.10.2026. Источник подтверждает характеристики, а не цену.</x:v>
      </x:c>
      <x:c r="O1894" s="11" t="str">
        <x:f>IF(C1894="Опционально","Вне итога",IF(AND(ISNUMBER(F1894),ISNUMBER(H1894),ISNUMBER(I1894),F1894&gt;0,H1894&gt;=0,I1894&gt;=H1894),"Цена учтена","Уточнить цену/количество"))</x:f>
        <x:v>Цена учтена</x:v>
      </x:c>
      <x:c r="P1894" s="10"/>
      <x:c r="Q1894" s="18" t="str">
        <x:v>Бюджетная оценка автора</x:v>
      </x:c>
      <x:c r="R1894" s="18" t="str"/>
    </x:row>
    <x:row r="1895" ht="44" customHeight="1">
      <x:c r="A1895" s="10" t="str">
        <x:v>B6.3</x:v>
      </x:c>
      <x:c r="B1895" s="10" t="str">
        <x:v>B6</x:v>
      </x:c>
      <x:c r="C1895" s="11" t="str">
        <x:v>Помещение</x:v>
      </x:c>
      <x:c r="D1895" s="11" t="str">
        <x:v>Усиление пола и перемещение тяжёлого оборудования</x:v>
      </x:c>
      <x:c r="E1895" s="11" t="str">
        <x:v>Работы по результатам обследования, бюджетный резерв</x:v>
      </x:c>
      <x:c r="F1895" s="14" t="n">
        <x:v>1</x:v>
      </x:c>
      <x:c r="G1895" s="3" t="str">
        <x:v>резерв</x:v>
      </x:c>
      <x:c r="H1895" s="15" t="n">
        <x:v>0</x:v>
      </x:c>
      <x:c r="I1895" s="15" t="n">
        <x:v>15000</x:v>
      </x:c>
      <x:c r="J1895" s="16" t="n">
        <x:f>IF(AND(ISNUMBER(F1895),ISNUMBER(H1895)),F1895*H1895,"")</x:f>
        <x:v>0</x:v>
      </x:c>
      <x:c r="K1895" s="16" t="n">
        <x:f>IF(AND(ISNUMBER(F1895),ISNUMBER(I1895)),F1895*I1895,"")</x:f>
        <x:v>15000</x:v>
      </x:c>
      <x:c r="L1895" s="11" t="str">
        <x:v>Резерв</x:v>
      </x:c>
      <x:c r="M1895" s="11" t="str">
        <x:v>Может не понадобиться. Для тяжёлых стоек нагрузку подтверждает инженер, цену даёт подрядчик.</x:v>
      </x:c>
      <x:c r="N1895" s="11" t="str">
        <x:v>Бюджетная оценка на 03.10.2026. Источник подтверждает характеристики, а не цену.</x:v>
      </x:c>
      <x:c r="O1895" s="11" t="str">
        <x:f>IF(C1895="Опционально","Вне итога",IF(AND(ISNUMBER(F1895),ISNUMBER(H1895),ISNUMBER(I1895),F1895&gt;0,H1895&gt;=0,I1895&gt;=H1895),"Цена учтена","Уточнить цену/количество"))</x:f>
        <x:v>Цена учтена</x:v>
      </x:c>
      <x:c r="P1895" s="10"/>
      <x:c r="Q1895" s="18" t="str">
        <x:v>Бюджетная оценка автора</x:v>
      </x:c>
      <x:c r="R1895" s="18" t="str"/>
    </x:row>
    <x:row r="1896" ht="44" customHeight="1">
      <x:c r="A1896" s="10" t="str">
        <x:v>B6.3</x:v>
      </x:c>
      <x:c r="B1896" s="10" t="str">
        <x:v>B6</x:v>
      </x:c>
      <x:c r="C1896" s="11" t="str">
        <x:v>Помещение</x:v>
      </x:c>
      <x:c r="D1896" s="11" t="str">
        <x:v>Серверная стойка</x:v>
      </x:c>
      <x:c r="E1896" s="11" t="str">
        <x:v>42U, ширина 800 мм, глубина 1200–1400 мм, нагрузка ≥1500 кг</x:v>
      </x:c>
      <x:c r="F1896" s="14" t="n">
        <x:v>1</x:v>
      </x:c>
      <x:c r="G1896" s="3" t="str">
        <x:v>шт</x:v>
      </x:c>
      <x:c r="H1896" s="15" t="n">
        <x:v>1500</x:v>
      </x:c>
      <x:c r="I1896" s="15" t="n">
        <x:v>3500</x:v>
      </x:c>
      <x:c r="J1896" s="16" t="n">
        <x:f>IF(AND(ISNUMBER(F1896),ISNUMBER(H1896)),F1896*H1896,"")</x:f>
        <x:v>1500</x:v>
      </x:c>
      <x:c r="K1896" s="16" t="n">
        <x:f>IF(AND(ISNUMBER(F1896),ISNUMBER(I1896)),F1896*I1896,"")</x:f>
        <x:v>3500</x:v>
      </x:c>
      <x:c r="L1896" s="11" t="str">
        <x:v>Купить</x:v>
      </x:c>
      <x:c r="M1896" s="11" t="str">
        <x:v>Проверить длину рельсов, пространство сзади и массу заполненной стойки.</x:v>
      </x:c>
      <x:c r="N1896" s="11" t="str">
        <x:v>Бюджетная оценка на 03.10.2026. Источник подтверждает характеристики, а не цену.</x:v>
      </x:c>
      <x:c r="O1896" s="11" t="str">
        <x:f>IF(C1896="Опционально","Вне итога",IF(AND(ISNUMBER(F1896),ISNUMBER(H1896),ISNUMBER(I1896),F1896&gt;0,H1896&gt;=0,I1896&gt;=H1896),"Цена учтена","Уточнить цену/количество"))</x:f>
        <x:v>Цена учтена</x:v>
      </x:c>
      <x:c r="P1896" s="10"/>
      <x:c r="Q1896" s="18" t="str">
        <x:v>Бюджетная оценка автора</x:v>
      </x:c>
      <x:c r="R1896" s="18" t="str"/>
    </x:row>
    <x:row r="1897" ht="44" customHeight="1">
      <x:c r="A1897" s="10" t="str">
        <x:v>B6.3</x:v>
      </x:c>
      <x:c r="B1897" s="10" t="str">
        <x:v>B6</x:v>
      </x:c>
      <x:c r="C1897" s="11" t="str">
        <x:v>Помещение</x:v>
      </x:c>
      <x:c r="D1897" s="11" t="str">
        <x:v>Полка для NAS и сетевого оборудования</x:v>
      </x:c>
      <x:c r="E1897" s="11" t="str">
        <x:v>19 дюймов, усиленная</x:v>
      </x:c>
      <x:c r="F1897" s="14" t="n">
        <x:v>2</x:v>
      </x:c>
      <x:c r="G1897" s="3" t="str">
        <x:v>шт</x:v>
      </x:c>
      <x:c r="H1897" s="15" t="n">
        <x:v>70</x:v>
      </x:c>
      <x:c r="I1897" s="15" t="n">
        <x:v>160</x:v>
      </x:c>
      <x:c r="J1897" s="16" t="n">
        <x:f>IF(AND(ISNUMBER(F1897),ISNUMBER(H1897)),F1897*H1897,"")</x:f>
        <x:v>140</x:v>
      </x:c>
      <x:c r="K1897" s="16" t="n">
        <x:f>IF(AND(ISNUMBER(F1897),ISNUMBER(I1897)),F1897*I1897,"")</x:f>
        <x:v>320</x:v>
      </x:c>
      <x:c r="L1897" s="11" t="str">
        <x:v>Купить</x:v>
      </x:c>
      <x:c r="M1897" s="11" t="str"/>
      <x:c r="N1897" s="11" t="str">
        <x:v>Бюджетная оценка на 03.10.2026. Источник подтверждает характеристики, а не цену.</x:v>
      </x:c>
      <x:c r="O1897" s="11" t="str">
        <x:f>IF(C1897="Опционально","Вне итога",IF(AND(ISNUMBER(F1897),ISNUMBER(H1897),ISNUMBER(I1897),F1897&gt;0,H1897&gt;=0,I1897&gt;=H1897),"Цена учтена","Уточнить цену/количество"))</x:f>
        <x:v>Цена учтена</x:v>
      </x:c>
      <x:c r="P1897" s="10"/>
      <x:c r="Q1897" s="18" t="str">
        <x:v>Бюджетная оценка автора</x:v>
      </x:c>
      <x:c r="R1897" s="18" t="str"/>
    </x:row>
    <x:row r="1898" ht="44" customHeight="1">
      <x:c r="A1898" s="10" t="str">
        <x:v>B6.3</x:v>
      </x:c>
      <x:c r="B1898" s="10" t="str">
        <x:v>B6</x:v>
      </x:c>
      <x:c r="C1898" s="11" t="str">
        <x:v>Помещение</x:v>
      </x:c>
      <x:c r="D1898" s="11" t="str">
        <x:v>Закрытие пустых мест и организация кабелей</x:v>
      </x:c>
      <x:c r="E1898" s="11" t="str">
        <x:v>Заглушки U, вертикальный и горизонтальный органайзеры, крепёж M6</x:v>
      </x:c>
      <x:c r="F1898" s="14" t="n">
        <x:v>1</x:v>
      </x:c>
      <x:c r="G1898" s="3" t="str">
        <x:v>к-т</x:v>
      </x:c>
      <x:c r="H1898" s="15" t="n">
        <x:v>160</x:v>
      </x:c>
      <x:c r="I1898" s="15" t="n">
        <x:v>400</x:v>
      </x:c>
      <x:c r="J1898" s="16" t="n">
        <x:f>IF(AND(ISNUMBER(F1898),ISNUMBER(H1898)),F1898*H1898,"")</x:f>
        <x:v>160</x:v>
      </x:c>
      <x:c r="K1898" s="16" t="n">
        <x:f>IF(AND(ISNUMBER(F1898),ISNUMBER(I1898)),F1898*I1898,"")</x:f>
        <x:v>400</x:v>
      </x:c>
      <x:c r="L1898" s="11" t="str">
        <x:v>Купить</x:v>
      </x:c>
      <x:c r="M1898" s="11" t="str">
        <x:v>Предотвращение возврата горячего воздуха и удобное обслуживание. Рельсы серверов считаются в серверном комплекте.</x:v>
      </x:c>
      <x:c r="N1898" s="11" t="str">
        <x:v>Бюджетная оценка на 03.10.2026. Источник подтверждает характеристики, а не цену.</x:v>
      </x:c>
      <x:c r="O1898" s="11" t="str">
        <x:f>IF(C1898="Опционально","Вне итога",IF(AND(ISNUMBER(F1898),ISNUMBER(H1898),ISNUMBER(I1898),F1898&gt;0,H1898&gt;=0,I1898&gt;=H1898),"Цена учтена","Уточнить цену/количество"))</x:f>
        <x:v>Цена учтена</x:v>
      </x:c>
      <x:c r="P1898" s="10"/>
      <x:c r="Q1898" s="18" t="str">
        <x:v>Бюджетная оценка автора</x:v>
      </x:c>
      <x:c r="R1898" s="18" t="str"/>
    </x:row>
    <x:row r="1899" ht="44" customHeight="1">
      <x:c r="A1899" s="10" t="str">
        <x:v>B6.3</x:v>
      </x:c>
      <x:c r="B1899" s="10" t="str">
        <x:v>B6</x:v>
      </x:c>
      <x:c r="C1899" s="11" t="str">
        <x:v>Помещение</x:v>
      </x:c>
      <x:c r="D1899" s="11" t="str">
        <x:v>Заземление стоек</x:v>
      </x:c>
      <x:c r="E1899" s="11" t="str">
        <x:v>Шина, перемычки, наконечники</x:v>
      </x:c>
      <x:c r="F1899" s="14" t="n">
        <x:v>1</x:v>
      </x:c>
      <x:c r="G1899" s="3" t="str">
        <x:v>к-т</x:v>
      </x:c>
      <x:c r="H1899" s="15" t="n">
        <x:v>80</x:v>
      </x:c>
      <x:c r="I1899" s="15" t="n">
        <x:v>220</x:v>
      </x:c>
      <x:c r="J1899" s="16" t="n">
        <x:f>IF(AND(ISNUMBER(F1899),ISNUMBER(H1899)),F1899*H1899,"")</x:f>
        <x:v>80</x:v>
      </x:c>
      <x:c r="K1899" s="16" t="n">
        <x:f>IF(AND(ISNUMBER(F1899),ISNUMBER(I1899)),F1899*I1899,"")</x:f>
        <x:v>220</x:v>
      </x:c>
      <x:c r="L1899" s="11" t="str">
        <x:v>Купить</x:v>
      </x:c>
      <x:c r="M1899" s="11" t="str"/>
      <x:c r="N1899" s="11" t="str">
        <x:v>Бюджетная оценка на 03.10.2026. Источник подтверждает характеристики, а не цену.</x:v>
      </x:c>
      <x:c r="O1899" s="11" t="str">
        <x:f>IF(C1899="Опционально","Вне итога",IF(AND(ISNUMBER(F1899),ISNUMBER(H1899),ISNUMBER(I1899),F1899&gt;0,H1899&gt;=0,I1899&gt;=H1899),"Цена учтена","Уточнить цену/количество"))</x:f>
        <x:v>Цена учтена</x:v>
      </x:c>
      <x:c r="P1899" s="10"/>
      <x:c r="Q1899" s="18" t="str">
        <x:v>Бюджетная оценка автора</x:v>
      </x:c>
      <x:c r="R1899" s="18" t="str"/>
    </x:row>
    <x:row r="1900" ht="61" customHeight="1">
      <x:c r="A1900" s="10" t="str">
        <x:v>B6.3</x:v>
      </x:c>
      <x:c r="B1900" s="10" t="str">
        <x:v>B6</x:v>
      </x:c>
      <x:c r="C1900" s="11" t="str">
        <x:v>Помещение</x:v>
      </x:c>
      <x:c r="D1900" s="11" t="str">
        <x:v>Источник бесперебойного питания</x:v>
      </x:c>
      <x:c r="E1900" s="11" t="str">
        <x:v>Онлайн ИБП 10kVA. Активная мощность ≥10kW</x:v>
      </x:c>
      <x:c r="F1900" s="14" t="n">
        <x:v>1</x:v>
      </x:c>
      <x:c r="G1900" s="3" t="str">
        <x:v>шт</x:v>
      </x:c>
      <x:c r="H1900" s="15" t="n">
        <x:v>5000</x:v>
      </x:c>
      <x:c r="I1900" s="15" t="n">
        <x:v>11000</x:v>
      </x:c>
      <x:c r="J1900" s="16" t="n">
        <x:f>IF(AND(ISNUMBER(F1900),ISNUMBER(H1900)),F1900*H1900,"")</x:f>
        <x:v>5000</x:v>
      </x:c>
      <x:c r="K1900" s="16" t="n">
        <x:f>IF(AND(ISNUMBER(F1900),ISNUMBER(I1900)),F1900*I1900,"")</x:f>
        <x:v>11000</x:v>
      </x:c>
      <x:c r="L1900" s="11" t="str">
        <x:v>Купить</x:v>
      </x:c>
      <x:c r="M1900" s="11" t="str">
        <x:v>Питает IT-оборудование для корректного завершения работы. Кондиционеры и наружный охладитель подключены отдельно. Это один ИБП, без полного резервирования ввода.</x:v>
      </x:c>
      <x:c r="N1900" s="11" t="str">
        <x:v>Бюджетная оценка на 03.10.2026. Источник подтверждает характеристики, а не цену.</x:v>
      </x:c>
      <x:c r="O1900" s="11" t="str">
        <x:f>IF(C1900="Опционально","Вне итога",IF(AND(ISNUMBER(F1900),ISNUMBER(H1900),ISNUMBER(I1900),F1900&gt;0,H1900&gt;=0,I1900&gt;=H1900),"Цена учтена","Уточнить цену/количество"))</x:f>
        <x:v>Цена учтена</x:v>
      </x:c>
      <x:c r="P1900" s="10"/>
      <x:c r="Q1900" s="18" t="str">
        <x:v>Бюджетная оценка автора</x:v>
      </x:c>
      <x:c r="R1900" s="18" t="str"/>
    </x:row>
    <x:row r="1901" ht="61" customHeight="1">
      <x:c r="A1901" s="10" t="str">
        <x:v>B6.3</x:v>
      </x:c>
      <x:c r="B1901" s="10" t="str">
        <x:v>B6</x:v>
      </x:c>
      <x:c r="C1901" s="11" t="str">
        <x:v>Помещение</x:v>
      </x:c>
      <x:c r="D1901" s="11" t="str">
        <x:v>Батареи и шкаф батарей</x:v>
      </x:c>
      <x:c r="E1901" s="11" t="str">
        <x:v>Внешний комплект, 5–10 минут при нагрузке 8kW</x:v>
      </x:c>
      <x:c r="F1901" s="14" t="n">
        <x:v>1</x:v>
      </x:c>
      <x:c r="G1901" s="3" t="str">
        <x:v>к-т</x:v>
      </x:c>
      <x:c r="H1901" s="15" t="n">
        <x:v>2800</x:v>
      </x:c>
      <x:c r="I1901" s="15" t="n">
        <x:v>6800</x:v>
      </x:c>
      <x:c r="J1901" s="16" t="n">
        <x:f>IF(AND(ISNUMBER(F1901),ISNUMBER(H1901)),F1901*H1901,"")</x:f>
        <x:v>2800</x:v>
      </x:c>
      <x:c r="K1901" s="16" t="n">
        <x:f>IF(AND(ISNUMBER(F1901),ISNUMBER(I1901)),F1901*I1901,"")</x:f>
        <x:v>6800</x:v>
      </x:c>
      <x:c r="L1901" s="11" t="str">
        <x:v>Купить</x:v>
      </x:c>
      <x:c r="M1901" s="11" t="str">
        <x:v>Количество батарей и напряжение строки подбираются по кривой автономности выбранного ИБП. Цена считается дополнительно к ИБП.</x:v>
      </x:c>
      <x:c r="N1901" s="11" t="str">
        <x:v>Бюджетная оценка на 03.10.2026. Источник подтверждает характеристики, а не цену.</x:v>
      </x:c>
      <x:c r="O1901" s="11" t="str">
        <x:f>IF(C1901="Опционально","Вне итога",IF(AND(ISNUMBER(F1901),ISNUMBER(H1901),ISNUMBER(I1901),F1901&gt;0,H1901&gt;=0,I1901&gt;=H1901),"Цена учтена","Уточнить цену/количество"))</x:f>
        <x:v>Цена учтена</x:v>
      </x:c>
      <x:c r="P1901" s="10"/>
      <x:c r="Q1901" s="18" t="str">
        <x:v>Бюджетная оценка автора</x:v>
      </x:c>
      <x:c r="R1901" s="18" t="str"/>
    </x:row>
    <x:row r="1902" ht="44" customHeight="1">
      <x:c r="A1902" s="10" t="str">
        <x:v>B6.3</x:v>
      </x:c>
      <x:c r="B1902" s="10" t="str">
        <x:v>B6</x:v>
      </x:c>
      <x:c r="C1902" s="11" t="str">
        <x:v>Помещение</x:v>
      </x:c>
      <x:c r="D1902" s="11" t="str">
        <x:v>Сервисный обход ИБП</x:v>
      </x:c>
      <x:c r="E1902" s="11" t="str">
        <x:v>Внешний maintenance bypass и кабели подключения</x:v>
      </x:c>
      <x:c r="F1902" s="14" t="n">
        <x:v>1</x:v>
      </x:c>
      <x:c r="G1902" s="3" t="str">
        <x:v>к-т</x:v>
      </x:c>
      <x:c r="H1902" s="15" t="n">
        <x:v>1000</x:v>
      </x:c>
      <x:c r="I1902" s="15" t="n">
        <x:v>4000</x:v>
      </x:c>
      <x:c r="J1902" s="16" t="n">
        <x:f>IF(AND(ISNUMBER(F1902),ISNUMBER(H1902)),F1902*H1902,"")</x:f>
        <x:v>1000</x:v>
      </x:c>
      <x:c r="K1902" s="16" t="n">
        <x:f>IF(AND(ISNUMBER(F1902),ISNUMBER(I1902)),F1902*I1902,"")</x:f>
        <x:v>4000</x:v>
      </x:c>
      <x:c r="L1902" s="11" t="str">
        <x:v>Купить</x:v>
      </x:c>
      <x:c r="M1902" s="11" t="str">
        <x:v>Позволяет обслуживать ИБП. Тип подключения согласует электрик.</x:v>
      </x:c>
      <x:c r="N1902" s="11" t="str">
        <x:v>Бюджетная оценка на 03.10.2026. Источник подтверждает характеристики, а не цену.</x:v>
      </x:c>
      <x:c r="O1902" s="11" t="str">
        <x:f>IF(C1902="Опционально","Вне итога",IF(AND(ISNUMBER(F1902),ISNUMBER(H1902),ISNUMBER(I1902),F1902&gt;0,H1902&gt;=0,I1902&gt;=H1902),"Цена учтена","Уточнить цену/количество"))</x:f>
        <x:v>Цена учтена</x:v>
      </x:c>
      <x:c r="P1902" s="10"/>
      <x:c r="Q1902" s="18" t="str">
        <x:v>Бюджетная оценка автора</x:v>
      </x:c>
      <x:c r="R1902" s="18" t="str"/>
    </x:row>
    <x:row r="1903" ht="44" customHeight="1">
      <x:c r="A1903" s="10" t="str">
        <x:v>B6.3</x:v>
      </x:c>
      <x:c r="B1903" s="10" t="str">
        <x:v>B6</x:v>
      </x:c>
      <x:c r="C1903" s="11" t="str">
        <x:v>Помещение</x:v>
      </x:c>
      <x:c r="D1903" s="11" t="str">
        <x:v>Распределители питания в стойках</x:v>
      </x:c>
      <x:c r="E1903" s="11" t="str">
        <x:v>2 PDU на стойку. Для &gt;8kW: 3-фазные 400V 32/63A, выходы C19 по OEM</x:v>
      </x:c>
      <x:c r="F1903" s="14" t="n">
        <x:v>2</x:v>
      </x:c>
      <x:c r="G1903" s="3" t="str">
        <x:v>шт</x:v>
      </x:c>
      <x:c r="H1903" s="15" t="n">
        <x:v>350</x:v>
      </x:c>
      <x:c r="I1903" s="15" t="n">
        <x:v>1500</x:v>
      </x:c>
      <x:c r="J1903" s="16" t="n">
        <x:f>IF(AND(ISNUMBER(F1903),ISNUMBER(H1903)),F1903*H1903,"")</x:f>
        <x:v>700</x:v>
      </x:c>
      <x:c r="K1903" s="16" t="n">
        <x:f>IF(AND(ISNUMBER(F1903),ISNUMBER(I1903)),F1903*I1903,"")</x:f>
        <x:v>3000</x:v>
      </x:c>
      <x:c r="L1903" s="11" t="str">
        <x:v>Купить</x:v>
      </x:c>
      <x:c r="M1903" s="11" t="str">
        <x:v>Число и номинал розеток уточнить по комплекту шнуров. Два PDU от одного ИБП не образуют независимые электровводы.</x:v>
      </x:c>
      <x:c r="N1903" s="11" t="str">
        <x:v>Бюджетная оценка на 03.10.2026. Источник подтверждает характеристики, а не цену.</x:v>
      </x:c>
      <x:c r="O1903" s="11" t="str">
        <x:f>IF(C1903="Опционально","Вне итога",IF(AND(ISNUMBER(F1903),ISNUMBER(H1903),ISNUMBER(I1903),F1903&gt;0,H1903&gt;=0,I1903&gt;=H1903),"Цена учтена","Уточнить цену/количество"))</x:f>
        <x:v>Цена учтена</x:v>
      </x:c>
      <x:c r="P1903" s="10"/>
      <x:c r="Q1903" s="18" t="str">
        <x:v>Бюджетная оценка автора</x:v>
      </x:c>
      <x:c r="R1903" s="18" t="str"/>
    </x:row>
    <x:row r="1904" ht="44" customHeight="1">
      <x:c r="A1904" s="10" t="str">
        <x:v>B6.3</x:v>
      </x:c>
      <x:c r="B1904" s="10" t="str">
        <x:v>B6</x:v>
      </x:c>
      <x:c r="C1904" s="11" t="str">
        <x:v>Помещение</x:v>
      </x:c>
      <x:c r="D1904" s="11" t="str">
        <x:v>Электрощит помещения</x:v>
      </x:c>
      <x:c r="E1904" s="11" t="str">
        <x:v>Вводной выключатель, отдельные линии IT и охлаждения, УЗИП, учёт, защитные устройства</x:v>
      </x:c>
      <x:c r="F1904" s="14" t="n">
        <x:v>1</x:v>
      </x:c>
      <x:c r="G1904" s="3" t="str">
        <x:v>к-т</x:v>
      </x:c>
      <x:c r="H1904" s="15" t="n">
        <x:v>1800</x:v>
      </x:c>
      <x:c r="I1904" s="15" t="n">
        <x:v>6000</x:v>
      </x:c>
      <x:c r="J1904" s="16" t="n">
        <x:f>IF(AND(ISNUMBER(F1904),ISNUMBER(H1904)),F1904*H1904,"")</x:f>
        <x:v>1800</x:v>
      </x:c>
      <x:c r="K1904" s="16" t="n">
        <x:f>IF(AND(ISNUMBER(F1904),ISNUMBER(I1904)),F1904*I1904,"")</x:f>
        <x:v>6000</x:v>
      </x:c>
      <x:c r="L1904" s="11" t="str">
        <x:v>Купить</x:v>
      </x:c>
      <x:c r="M1904" s="11" t="str">
        <x:v>Номиналы, селективность, УЗО и сечения определяются проектом. В цену включена комплектация щита.</x:v>
      </x:c>
      <x:c r="N1904" s="11" t="str">
        <x:v>Бюджетная оценка на 03.10.2026. Источник подтверждает характеристики, а не цену.</x:v>
      </x:c>
      <x:c r="O1904" s="11" t="str">
        <x:f>IF(C1904="Опционально","Вне итога",IF(AND(ISNUMBER(F1904),ISNUMBER(H1904),ISNUMBER(I1904),F1904&gt;0,H1904&gt;=0,I1904&gt;=H1904),"Цена учтена","Уточнить цену/количество"))</x:f>
        <x:v>Цена учтена</x:v>
      </x:c>
      <x:c r="P1904" s="10"/>
      <x:c r="Q1904" s="18" t="str">
        <x:v>Бюджетная оценка автора</x:v>
      </x:c>
      <x:c r="R1904" s="18" t="str"/>
    </x:row>
    <x:row r="1905" ht="44" customHeight="1">
      <x:c r="A1905" s="10" t="str">
        <x:v>B6.3</x:v>
      </x:c>
      <x:c r="B1905" s="10" t="str">
        <x:v>B6</x:v>
      </x:c>
      <x:c r="C1905" s="11" t="str">
        <x:v>Помещение</x:v>
      </x:c>
      <x:c r="D1905" s="11" t="str">
        <x:v>Силовой кабель и прокладка до комнаты</x:v>
      </x:c>
      <x:c r="E1905" s="11" t="str">
        <x:v>Кабель, лоток, вводы и крепления. Сечение по расчёту</x:v>
      </x:c>
      <x:c r="F1905" s="14" t="n">
        <x:v>30</x:v>
      </x:c>
      <x:c r="G1905" s="3" t="str">
        <x:v>м</x:v>
      </x:c>
      <x:c r="H1905" s="15" t="n">
        <x:v>40</x:v>
      </x:c>
      <x:c r="I1905" s="15" t="n">
        <x:v>100</x:v>
      </x:c>
      <x:c r="J1905" s="16" t="n">
        <x:f>IF(AND(ISNUMBER(F1905),ISNUMBER(H1905)),F1905*H1905,"")</x:f>
        <x:v>1200</x:v>
      </x:c>
      <x:c r="K1905" s="16" t="n">
        <x:f>IF(AND(ISNUMBER(F1905),ISNUMBER(I1905)),F1905*I1905,"")</x:f>
        <x:v>3000</x:v>
      </x:c>
      <x:c r="L1905" s="11" t="str">
        <x:v>Купить</x:v>
      </x:c>
      <x:c r="M1905" s="11" t="str">
        <x:v>Исходная трасса 30 м. Меняется после обмера. Не является готовым выбором сечения кабеля.</x:v>
      </x:c>
      <x:c r="N1905" s="11" t="str">
        <x:v>Бюджетная оценка на 03.10.2026. Источник подтверждает характеристики, а не цену.</x:v>
      </x:c>
      <x:c r="O1905" s="11" t="str">
        <x:f>IF(C1905="Опционально","Вне итога",IF(AND(ISNUMBER(F1905),ISNUMBER(H1905),ISNUMBER(I1905),F1905&gt;0,H1905&gt;=0,I1905&gt;=H1905),"Цена учтена","Уточнить цену/количество"))</x:f>
        <x:v>Цена учтена</x:v>
      </x:c>
      <x:c r="P1905" s="10"/>
      <x:c r="Q1905" s="18" t="str">
        <x:v>Бюджетная оценка автора</x:v>
      </x:c>
      <x:c r="R1905" s="18" t="str"/>
    </x:row>
    <x:row r="1906" ht="44" customHeight="1">
      <x:c r="A1906" s="10" t="str">
        <x:v>B6.3</x:v>
      </x:c>
      <x:c r="B1906" s="10" t="str">
        <x:v>B6</x:v>
      </x:c>
      <x:c r="C1906" s="11" t="str">
        <x:v>Помещение</x:v>
      </x:c>
      <x:c r="D1906" s="11" t="str">
        <x:v>Внутренние силовые линии</x:v>
      </x:c>
      <x:c r="E1906" s="11" t="str">
        <x:v>Кабели от щита до ИБП/PDU и оборудования охлаждения</x:v>
      </x:c>
      <x:c r="F1906" s="14" t="n">
        <x:v>15</x:v>
      </x:c>
      <x:c r="G1906" s="3" t="str">
        <x:v>м</x:v>
      </x:c>
      <x:c r="H1906" s="15" t="n">
        <x:v>25</x:v>
      </x:c>
      <x:c r="I1906" s="15" t="n">
        <x:v>70</x:v>
      </x:c>
      <x:c r="J1906" s="16" t="n">
        <x:f>IF(AND(ISNUMBER(F1906),ISNUMBER(H1906)),F1906*H1906,"")</x:f>
        <x:v>375</x:v>
      </x:c>
      <x:c r="K1906" s="16" t="n">
        <x:f>IF(AND(ISNUMBER(F1906),ISNUMBER(I1906)),F1906*I1906,"")</x:f>
        <x:v>1050</x:v>
      </x:c>
      <x:c r="L1906" s="11" t="str">
        <x:v>Купить</x:v>
      </x:c>
      <x:c r="M1906" s="11" t="str">
        <x:v>Исходные длины. Наконечники, разъёмы и крепёж учтены в строке расходников.</x:v>
      </x:c>
      <x:c r="N1906" s="11" t="str">
        <x:v>Бюджетная оценка на 03.10.2026. Источник подтверждает характеристики, а не цену.</x:v>
      </x:c>
      <x:c r="O1906" s="11" t="str">
        <x:f>IF(C1906="Опционально","Вне итога",IF(AND(ISNUMBER(F1906),ISNUMBER(H1906),ISNUMBER(I1906),F1906&gt;0,H1906&gt;=0,I1906&gt;=H1906),"Цена учтена","Уточнить цену/количество"))</x:f>
        <x:v>Цена учтена</x:v>
      </x:c>
      <x:c r="P1906" s="10"/>
      <x:c r="Q1906" s="18" t="str">
        <x:v>Бюджетная оценка автора</x:v>
      </x:c>
      <x:c r="R1906" s="18" t="str"/>
    </x:row>
    <x:row r="1907" ht="61" customHeight="1">
      <x:c r="A1907" s="10" t="str">
        <x:v>B6.3</x:v>
      </x:c>
      <x:c r="B1907" s="10" t="str">
        <x:v>B6</x:v>
      </x:c>
      <x:c r="C1907" s="11" t="str">
        <x:v>Помещение</x:v>
      </x:c>
      <x:c r="D1907" s="11" t="str">
        <x:v>Резерв на увеличение доступной мощности</x:v>
      </x:c>
      <x:c r="E1907" s="11" t="str">
        <x:v>Техническое присоединение/изменение ввода, если существующей мощности не хватает</x:v>
      </x:c>
      <x:c r="F1907" s="14" t="n">
        <x:v>1</x:v>
      </x:c>
      <x:c r="G1907" s="3" t="str">
        <x:v>резерв</x:v>
      </x:c>
      <x:c r="H1907" s="15" t="n">
        <x:v>0</x:v>
      </x:c>
      <x:c r="I1907" s="15" t="n">
        <x:v>20000</x:v>
      </x:c>
      <x:c r="J1907" s="16" t="n">
        <x:f>IF(AND(ISNUMBER(F1907),ISNUMBER(H1907)),F1907*H1907,"")</x:f>
        <x:v>0</x:v>
      </x:c>
      <x:c r="K1907" s="16" t="n">
        <x:f>IF(AND(ISNUMBER(F1907),ISNUMBER(I1907)),F1907*I1907,"")</x:f>
        <x:v>20000</x:v>
      </x:c>
      <x:c r="L1907" s="11" t="str">
        <x:v>Резерв</x:v>
      </x:c>
      <x:c r="M1907" s="11" t="str">
        <x:v>Условная верхняя сумма для планирования. Реальная цена и срок устанавливаются владельцем сети. Ноль означает достаточную существующую мощность.</x:v>
      </x:c>
      <x:c r="N1907" s="11" t="str">
        <x:v>Бюджетная оценка на 03.10.2026. Источник подтверждает характеристики, а не цену.</x:v>
      </x:c>
      <x:c r="O1907" s="11" t="str">
        <x:f>IF(C1907="Опционально","Вне итога",IF(AND(ISNUMBER(F1907),ISNUMBER(H1907),ISNUMBER(I1907),F1907&gt;0,H1907&gt;=0,I1907&gt;=H1907),"Цена учтена","Уточнить цену/количество"))</x:f>
        <x:v>Цена учтена</x:v>
      </x:c>
      <x:c r="P1907" s="10"/>
      <x:c r="Q1907" s="18" t="str">
        <x:v>Бюджетная оценка автора</x:v>
      </x:c>
      <x:c r="R1907" s="18" t="str"/>
    </x:row>
    <x:row r="1908" ht="61" customHeight="1">
      <x:c r="A1908" s="10" t="str">
        <x:v>B6.3</x:v>
      </x:c>
      <x:c r="B1908" s="10" t="str">
        <x:v>B6</x:v>
      </x:c>
      <x:c r="C1908" s="11" t="str">
        <x:v>Помещение</x:v>
      </x:c>
      <x:c r="D1908" s="11" t="str">
        <x:v>Постоянное охлаждение комнаты</x:v>
      </x:c>
      <x:c r="E1908" s="11" t="str">
        <x:v>2 установка(и), суммарно ≥11kW холода. Работа 24/7</x:v>
      </x:c>
      <x:c r="F1908" s="14" t="n">
        <x:v>2</x:v>
      </x:c>
      <x:c r="G1908" s="3" t="str">
        <x:v>шт</x:v>
      </x:c>
      <x:c r="H1908" s="15" t="n">
        <x:v>1925</x:v>
      </x:c>
      <x:c r="I1908" s="15" t="n">
        <x:v>4675</x:v>
      </x:c>
      <x:c r="J1908" s="16" t="n">
        <x:f>IF(AND(ISNUMBER(F1908),ISNUMBER(H1908)),F1908*H1908,"")</x:f>
        <x:v>3850</x:v>
      </x:c>
      <x:c r="K1908" s="16" t="n">
        <x:f>IF(AND(ISNUMBER(F1908),ISNUMBER(I1908)),F1908*I1908,"")</x:f>
        <x:v>9350</x:v>
      </x:c>
      <x:c r="L1908" s="11" t="str">
        <x:v>Купить</x:v>
      </x:c>
      <x:c r="M1908" s="11" t="str">
        <x:v>Это холодопроизводительность, а не электрическая мощность кондиционера. Для больших нагрузок прецизионные системы. В этой сумме нет N+1.</x:v>
      </x:c>
      <x:c r="N1908" s="11" t="str">
        <x:v>Бюджетная оценка на 03.10.2026. Источник подтверждает характеристики, а не цену.</x:v>
      </x:c>
      <x:c r="O1908" s="11" t="str">
        <x:f>IF(C1908="Опционально","Вне итога",IF(AND(ISNUMBER(F1908),ISNUMBER(H1908),ISNUMBER(I1908),F1908&gt;0,H1908&gt;=0,I1908&gt;=H1908),"Цена учтена","Уточнить цену/количество"))</x:f>
        <x:v>Цена учтена</x:v>
      </x:c>
      <x:c r="P1908" s="10"/>
      <x:c r="Q1908" s="18" t="str">
        <x:v>Бюджетная оценка автора</x:v>
      </x:c>
      <x:c r="R1908" s="18" t="str"/>
    </x:row>
    <x:row r="1909" ht="44" customHeight="1">
      <x:c r="A1909" s="10" t="str">
        <x:v>B6.3</x:v>
      </x:c>
      <x:c r="B1909" s="10" t="str">
        <x:v>B6</x:v>
      </x:c>
      <x:c r="C1909" s="11" t="str">
        <x:v>Помещение</x:v>
      </x:c>
      <x:c r="D1909" s="11" t="str">
        <x:v>Трассы охлаждения и дренаж</x:v>
      </x:c>
      <x:c r="E1909" s="11" t="str">
        <x:v>Подача/обратка или фреон, теплоизоляция, отвод конденсата, кронштейны</x:v>
      </x:c>
      <x:c r="F1909" s="14" t="n">
        <x:v>40</x:v>
      </x:c>
      <x:c r="G1909" s="3" t="str">
        <x:v>м</x:v>
      </x:c>
      <x:c r="H1909" s="15" t="n">
        <x:v>25</x:v>
      </x:c>
      <x:c r="I1909" s="15" t="n">
        <x:v>65</x:v>
      </x:c>
      <x:c r="J1909" s="16" t="n">
        <x:f>IF(AND(ISNUMBER(F1909),ISNUMBER(H1909)),F1909*H1909,"")</x:f>
        <x:v>1000</x:v>
      </x:c>
      <x:c r="K1909" s="16" t="n">
        <x:f>IF(AND(ISNUMBER(F1909),ISNUMBER(I1909)),F1909*I1909,"")</x:f>
        <x:v>2600</x:v>
      </x:c>
      <x:c r="L1909" s="11" t="str">
        <x:v>Купить</x:v>
      </x:c>
      <x:c r="M1909" s="11" t="str">
        <x:v>20 м на установку как исходная длина. Проверить допустимую длину и перепад высот.</x:v>
      </x:c>
      <x:c r="N1909" s="11" t="str">
        <x:v>Бюджетная оценка на 03.10.2026. Источник подтверждает характеристики, а не цену.</x:v>
      </x:c>
      <x:c r="O1909" s="11" t="str">
        <x:f>IF(C1909="Опционально","Вне итога",IF(AND(ISNUMBER(F1909),ISNUMBER(H1909),ISNUMBER(I1909),F1909&gt;0,H1909&gt;=0,I1909&gt;=H1909),"Цена учтена","Уточнить цену/количество"))</x:f>
        <x:v>Цена учтена</x:v>
      </x:c>
      <x:c r="P1909" s="10"/>
      <x:c r="Q1909" s="18" t="str">
        <x:v>Бюджетная оценка автора</x:v>
      </x:c>
      <x:c r="R1909" s="18" t="str"/>
    </x:row>
    <x:row r="1910" ht="44" customHeight="1">
      <x:c r="A1910" s="10" t="str">
        <x:v>B6.3</x:v>
      </x:c>
      <x:c r="B1910" s="10" t="str">
        <x:v>B6</x:v>
      </x:c>
      <x:c r="C1910" s="11" t="str">
        <x:v>Помещение</x:v>
      </x:c>
      <x:c r="D1910" s="11" t="str">
        <x:v>Монтаж и настройка охлаждения</x:v>
      </x:c>
      <x:c r="E1910" s="11" t="str">
        <x:v>Установка наружных блоков, вакуумирование/заправка, настройка 24/7</x:v>
      </x:c>
      <x:c r="F1910" s="14" t="n">
        <x:v>2</x:v>
      </x:c>
      <x:c r="G1910" s="3" t="str">
        <x:v>усл</x:v>
      </x:c>
      <x:c r="H1910" s="15" t="n">
        <x:v>600</x:v>
      </x:c>
      <x:c r="I1910" s="15" t="n">
        <x:v>1800</x:v>
      </x:c>
      <x:c r="J1910" s="16" t="n">
        <x:f>IF(AND(ISNUMBER(F1910),ISNUMBER(H1910)),F1910*H1910,"")</x:f>
        <x:v>1200</x:v>
      </x:c>
      <x:c r="K1910" s="16" t="n">
        <x:f>IF(AND(ISNUMBER(F1910),ISNUMBER(I1910)),F1910*I1910,"")</x:f>
        <x:v>3600</x:v>
      </x:c>
      <x:c r="L1910" s="11" t="str">
        <x:v>Купить</x:v>
      </x:c>
      <x:c r="M1910" s="11" t="str"/>
      <x:c r="N1910" s="11" t="str">
        <x:v>Бюджетная оценка на 03.10.2026. Источник подтверждает характеристики, а не цену.</x:v>
      </x:c>
      <x:c r="O1910" s="11" t="str">
        <x:f>IF(C1910="Опционально","Вне итога",IF(AND(ISNUMBER(F1910),ISNUMBER(H1910),ISNUMBER(I1910),F1910&gt;0,H1910&gt;=0,I1910&gt;=H1910),"Цена учтена","Уточнить цену/количество"))</x:f>
        <x:v>Цена учтена</x:v>
      </x:c>
      <x:c r="P1910" s="10"/>
      <x:c r="Q1910" s="18" t="str">
        <x:v>Бюджетная оценка автора</x:v>
      </x:c>
      <x:c r="R1910" s="18" t="str"/>
    </x:row>
    <x:row r="1911" ht="44" customHeight="1">
      <x:c r="A1911" s="10" t="str">
        <x:v>B6.3</x:v>
      </x:c>
      <x:c r="B1911" s="10" t="str">
        <x:v>B6</x:v>
      </x:c>
      <x:c r="C1911" s="11" t="str">
        <x:v>Помещение</x:v>
      </x:c>
      <x:c r="D1911" s="11" t="str">
        <x:v>Вентиляция и уплотнение вводов</x:v>
      </x:c>
      <x:c r="E1911" s="11" t="str">
        <x:v>Регулируемая вентиляция, решётки/фильтры, герметизация проходок</x:v>
      </x:c>
      <x:c r="F1911" s="14" t="n">
        <x:v>1</x:v>
      </x:c>
      <x:c r="G1911" s="3" t="str">
        <x:v>к-т</x:v>
      </x:c>
      <x:c r="H1911" s="15" t="n">
        <x:v>800</x:v>
      </x:c>
      <x:c r="I1911" s="15" t="n">
        <x:v>3500</x:v>
      </x:c>
      <x:c r="J1911" s="16" t="n">
        <x:f>IF(AND(ISNUMBER(F1911),ISNUMBER(H1911)),F1911*H1911,"")</x:f>
        <x:v>800</x:v>
      </x:c>
      <x:c r="K1911" s="16" t="n">
        <x:f>IF(AND(ISNUMBER(F1911),ISNUMBER(I1911)),F1911*I1911,"")</x:f>
        <x:v>3500</x:v>
      </x:c>
      <x:c r="L1911" s="11" t="str">
        <x:v>Купить</x:v>
      </x:c>
      <x:c r="M1911" s="11" t="str">
        <x:v>Кондиционер не обеспечивает приток воздуха сам по себе. Решение согласуется с расчётом охлаждения.</x:v>
      </x:c>
      <x:c r="N1911" s="11" t="str">
        <x:v>Бюджетная оценка на 03.10.2026. Источник подтверждает характеристики, а не цену.</x:v>
      </x:c>
      <x:c r="O1911" s="11" t="str">
        <x:f>IF(C1911="Опционально","Вне итога",IF(AND(ISNUMBER(F1911),ISNUMBER(H1911),ISNUMBER(I1911),F1911&gt;0,H1911&gt;=0,I1911&gt;=H1911),"Цена учтена","Уточнить цену/количество"))</x:f>
        <x:v>Цена учтена</x:v>
      </x:c>
      <x:c r="P1911" s="10"/>
      <x:c r="Q1911" s="18" t="str">
        <x:v>Бюджетная оценка автора</x:v>
      </x:c>
      <x:c r="R1911" s="18" t="str"/>
    </x:row>
    <x:row r="1912" ht="44" customHeight="1">
      <x:c r="A1912" s="10" t="str">
        <x:v>B6.3</x:v>
      </x:c>
      <x:c r="B1912" s="10" t="str">
        <x:v>B6</x:v>
      </x:c>
      <x:c r="C1912" s="11" t="str">
        <x:v>Помещение</x:v>
      </x:c>
      <x:c r="D1912" s="11" t="str">
        <x:v>Пожарная сигнализация</x:v>
      </x:c>
      <x:c r="E1912" s="11" t="str">
        <x:v>Датчик дыма, подключение к существующей системе или автономный комплект</x:v>
      </x:c>
      <x:c r="F1912" s="14" t="n">
        <x:v>1</x:v>
      </x:c>
      <x:c r="G1912" s="3" t="str">
        <x:v>к-т</x:v>
      </x:c>
      <x:c r="H1912" s="15" t="n">
        <x:v>150</x:v>
      </x:c>
      <x:c r="I1912" s="15" t="n">
        <x:v>700</x:v>
      </x:c>
      <x:c r="J1912" s="16" t="n">
        <x:f>IF(AND(ISNUMBER(F1912),ISNUMBER(H1912)),F1912*H1912,"")</x:f>
        <x:v>150</x:v>
      </x:c>
      <x:c r="K1912" s="16" t="n">
        <x:f>IF(AND(ISNUMBER(F1912),ISNUMBER(I1912)),F1912*I1912,"")</x:f>
        <x:v>700</x:v>
      </x:c>
      <x:c r="L1912" s="11" t="str">
        <x:v>Купить</x:v>
      </x:c>
      <x:c r="M1912" s="11" t="str"/>
      <x:c r="N1912" s="11" t="str">
        <x:v>Бюджетная оценка на 03.10.2026. Источник подтверждает характеристики, а не цену.</x:v>
      </x:c>
      <x:c r="O1912" s="11" t="str">
        <x:f>IF(C1912="Опционально","Вне итога",IF(AND(ISNUMBER(F1912),ISNUMBER(H1912),ISNUMBER(I1912),F1912&gt;0,H1912&gt;=0,I1912&gt;=H1912),"Цена учтена","Уточнить цену/количество"))</x:f>
        <x:v>Цена учтена</x:v>
      </x:c>
      <x:c r="P1912" s="10"/>
      <x:c r="Q1912" s="18" t="str">
        <x:v>Бюджетная оценка автора</x:v>
      </x:c>
      <x:c r="R1912" s="18" t="str"/>
    </x:row>
    <x:row r="1913" ht="44" customHeight="1">
      <x:c r="A1913" s="10" t="str">
        <x:v>B6.3</x:v>
      </x:c>
      <x:c r="B1913" s="10" t="str">
        <x:v>B6</x:v>
      </x:c>
      <x:c r="C1913" s="11" t="str">
        <x:v>Помещение</x:v>
      </x:c>
      <x:c r="D1913" s="11" t="str">
        <x:v>Огнетушители и обозначения</x:v>
      </x:c>
      <x:c r="E1913" s="11" t="str">
        <x:v>2 подходящих для электрооборудования огнетушителя, указатели</x:v>
      </x:c>
      <x:c r="F1913" s="14" t="n">
        <x:v>1</x:v>
      </x:c>
      <x:c r="G1913" s="3" t="str">
        <x:v>к-т</x:v>
      </x:c>
      <x:c r="H1913" s="15" t="n">
        <x:v>140</x:v>
      </x:c>
      <x:c r="I1913" s="15" t="n">
        <x:v>400</x:v>
      </x:c>
      <x:c r="J1913" s="16" t="n">
        <x:f>IF(AND(ISNUMBER(F1913),ISNUMBER(H1913)),F1913*H1913,"")</x:f>
        <x:v>140</x:v>
      </x:c>
      <x:c r="K1913" s="16" t="n">
        <x:f>IF(AND(ISNUMBER(F1913),ISNUMBER(I1913)),F1913*I1913,"")</x:f>
        <x:v>400</x:v>
      </x:c>
      <x:c r="L1913" s="11" t="str">
        <x:v>Купить</x:v>
      </x:c>
      <x:c r="M1913" s="11" t="str">
        <x:v>Тип и размещение определяет местный проект помещения.</x:v>
      </x:c>
      <x:c r="N1913" s="11" t="str">
        <x:v>Бюджетная оценка на 03.10.2026. Источник подтверждает характеристики, а не цену.</x:v>
      </x:c>
      <x:c r="O1913" s="11" t="str">
        <x:f>IF(C1913="Опционально","Вне итога",IF(AND(ISNUMBER(F1913),ISNUMBER(H1913),ISNUMBER(I1913),F1913&gt;0,H1913&gt;=0,I1913&gt;=H1913),"Цена учтена","Уточнить цену/количество"))</x:f>
        <x:v>Цена учтена</x:v>
      </x:c>
      <x:c r="P1913" s="10"/>
      <x:c r="Q1913" s="18" t="str">
        <x:v>Бюджетная оценка автора</x:v>
      </x:c>
      <x:c r="R1913" s="18" t="str"/>
    </x:row>
    <x:row r="1914" ht="44" customHeight="1">
      <x:c r="A1914" s="10" t="str">
        <x:v>B6.3</x:v>
      </x:c>
      <x:c r="B1914" s="10" t="str">
        <x:v>B6</x:v>
      </x:c>
      <x:c r="C1914" s="11" t="str">
        <x:v>Помещение</x:v>
      </x:c>
      <x:c r="D1914" s="11" t="str">
        <x:v>Контроль температуры и влажности</x:v>
      </x:c>
      <x:c r="E1914" s="11" t="str">
        <x:v>Сетевой датчик с 2–4 внешними зондами и уведомлением</x:v>
      </x:c>
      <x:c r="F1914" s="14" t="n">
        <x:v>1</x:v>
      </x:c>
      <x:c r="G1914" s="3" t="str">
        <x:v>к-т</x:v>
      </x:c>
      <x:c r="H1914" s="15" t="n">
        <x:v>150</x:v>
      </x:c>
      <x:c r="I1914" s="15" t="n">
        <x:v>600</x:v>
      </x:c>
      <x:c r="J1914" s="16" t="n">
        <x:f>IF(AND(ISNUMBER(F1914),ISNUMBER(H1914)),F1914*H1914,"")</x:f>
        <x:v>150</x:v>
      </x:c>
      <x:c r="K1914" s="16" t="n">
        <x:f>IF(AND(ISNUMBER(F1914),ISNUMBER(I1914)),F1914*I1914,"")</x:f>
        <x:v>600</x:v>
      </x:c>
      <x:c r="L1914" s="11" t="str">
        <x:v>Купить</x:v>
      </x:c>
      <x:c r="M1914" s="11" t="str">
        <x:v>Настроить аварийное завершение работы при перегреве/сбое охлаждения.</x:v>
      </x:c>
      <x:c r="N1914" s="11" t="str">
        <x:v>Бюджетная оценка на 03.10.2026. Источник подтверждает характеристики, а не цену.</x:v>
      </x:c>
      <x:c r="O1914" s="11" t="str">
        <x:f>IF(C1914="Опционально","Вне итога",IF(AND(ISNUMBER(F1914),ISNUMBER(H1914),ISNUMBER(I1914),F1914&gt;0,H1914&gt;=0,I1914&gt;=H1914),"Цена учтена","Уточнить цену/количество"))</x:f>
        <x:v>Цена учтена</x:v>
      </x:c>
      <x:c r="P1914" s="10"/>
      <x:c r="Q1914" s="18" t="str">
        <x:v>Бюджетная оценка автора</x:v>
      </x:c>
      <x:c r="R1914" s="18" t="str"/>
    </x:row>
    <x:row r="1915" ht="44" customHeight="1">
      <x:c r="A1915" s="10" t="str">
        <x:v>B6.3</x:v>
      </x:c>
      <x:c r="B1915" s="10" t="str">
        <x:v>B6</x:v>
      </x:c>
      <x:c r="C1915" s="11" t="str">
        <x:v>Помещение</x:v>
      </x:c>
      <x:c r="D1915" s="11" t="str">
        <x:v>Крепёж и мелкие расходники</x:v>
      </x:c>
      <x:c r="E1915" s="11" t="str">
        <x:v>Наконечники, клеммы, маркировка, стяжки-липучки, вводы, запас кабеля</x:v>
      </x:c>
      <x:c r="F1915" s="14" t="n">
        <x:v>1</x:v>
      </x:c>
      <x:c r="G1915" s="3" t="str">
        <x:v>к-т</x:v>
      </x:c>
      <x:c r="H1915" s="15" t="n">
        <x:v>500</x:v>
      </x:c>
      <x:c r="I1915" s="15" t="n">
        <x:v>1800</x:v>
      </x:c>
      <x:c r="J1915" s="16" t="n">
        <x:f>IF(AND(ISNUMBER(F1915),ISNUMBER(H1915)),F1915*H1915,"")</x:f>
        <x:v>500</x:v>
      </x:c>
      <x:c r="K1915" s="16" t="n">
        <x:f>IF(AND(ISNUMBER(F1915),ISNUMBER(I1915)),F1915*I1915,"")</x:f>
        <x:v>1800</x:v>
      </x:c>
      <x:c r="L1915" s="11" t="str">
        <x:v>Купить</x:v>
      </x:c>
      <x:c r="M1915" s="11" t="str"/>
      <x:c r="N1915" s="11" t="str">
        <x:v>Бюджетная оценка на 03.10.2026. Источник подтверждает характеристики, а не цену.</x:v>
      </x:c>
      <x:c r="O1915" s="11" t="str">
        <x:f>IF(C1915="Опционально","Вне итога",IF(AND(ISNUMBER(F1915),ISNUMBER(H1915),ISNUMBER(I1915),F1915&gt;0,H1915&gt;=0,I1915&gt;=H1915),"Цена учтена","Уточнить цену/количество"))</x:f>
        <x:v>Цена учтена</x:v>
      </x:c>
      <x:c r="P1915" s="10"/>
      <x:c r="Q1915" s="18" t="str">
        <x:v>Бюджетная оценка автора</x:v>
      </x:c>
      <x:c r="R1915" s="18" t="str"/>
    </x:row>
    <x:row r="1916" ht="44" customHeight="1">
      <x:c r="A1916" s="10" t="str">
        <x:v>B6.3</x:v>
      </x:c>
      <x:c r="B1916" s="10" t="str">
        <x:v>B6</x:v>
      </x:c>
      <x:c r="C1916" s="11" t="str">
        <x:v>Помещение</x:v>
      </x:c>
      <x:c r="D1916" s="11" t="str">
        <x:v>Монтаж и измерения электрики</x:v>
      </x:c>
      <x:c r="E1916" s="11" t="str">
        <x:v>Монтаж, проверка защит, заземления и нагрузочный тест</x:v>
      </x:c>
      <x:c r="F1916" s="14" t="n">
        <x:v>1</x:v>
      </x:c>
      <x:c r="G1916" s="3" t="str">
        <x:v>усл</x:v>
      </x:c>
      <x:c r="H1916" s="15" t="n">
        <x:v>2500</x:v>
      </x:c>
      <x:c r="I1916" s="15" t="n">
        <x:v>8000</x:v>
      </x:c>
      <x:c r="J1916" s="16" t="n">
        <x:f>IF(AND(ISNUMBER(F1916),ISNUMBER(H1916)),F1916*H1916,"")</x:f>
        <x:v>2500</x:v>
      </x:c>
      <x:c r="K1916" s="16" t="n">
        <x:f>IF(AND(ISNUMBER(F1916),ISNUMBER(I1916)),F1916*I1916,"")</x:f>
        <x:v>8000</x:v>
      </x:c>
      <x:c r="L1916" s="11" t="str">
        <x:v>Купить</x:v>
      </x:c>
      <x:c r="M1916" s="11" t="str"/>
      <x:c r="N1916" s="11" t="str">
        <x:v>Бюджетная оценка на 03.10.2026. Источник подтверждает характеристики, а не цену.</x:v>
      </x:c>
      <x:c r="O1916" s="11" t="str">
        <x:f>IF(C1916="Опционально","Вне итога",IF(AND(ISNUMBER(F1916),ISNUMBER(H1916),ISNUMBER(I1916),F1916&gt;0,H1916&gt;=0,I1916&gt;=H1916),"Цена учтена","Уточнить цену/количество"))</x:f>
        <x:v>Цена учтена</x:v>
      </x:c>
      <x:c r="P1916" s="10"/>
      <x:c r="Q1916" s="18" t="str">
        <x:v>Бюджетная оценка автора</x:v>
      </x:c>
      <x:c r="R1916" s="18" t="str"/>
    </x:row>
    <x:row r="1917" ht="44" customHeight="1">
      <x:c r="A1917" s="10" t="str">
        <x:v>B6.3</x:v>
      </x:c>
      <x:c r="B1917" s="10" t="str">
        <x:v>B6</x:v>
      </x:c>
      <x:c r="C1917" s="11" t="str">
        <x:v>Помещение</x:v>
      </x:c>
      <x:c r="D1917" s="11" t="str">
        <x:v>Доставка, разгрузка и занос</x:v>
      </x:c>
      <x:c r="E1917" s="11" t="str">
        <x:v>Транспорт, такелаж, страховка перевозки</x:v>
      </x:c>
      <x:c r="F1917" s="14" t="n">
        <x:v>1</x:v>
      </x:c>
      <x:c r="G1917" s="3" t="str">
        <x:v>усл</x:v>
      </x:c>
      <x:c r="H1917" s="15" t="n">
        <x:v>2000</x:v>
      </x:c>
      <x:c r="I1917" s="15" t="n">
        <x:v>10000</x:v>
      </x:c>
      <x:c r="J1917" s="16" t="n">
        <x:f>IF(AND(ISNUMBER(F1917),ISNUMBER(H1917)),F1917*H1917,"")</x:f>
        <x:v>2000</x:v>
      </x:c>
      <x:c r="K1917" s="16" t="n">
        <x:f>IF(AND(ISNUMBER(F1917),ISNUMBER(I1917)),F1917*I1917,"")</x:f>
        <x:v>10000</x:v>
      </x:c>
      <x:c r="L1917" s="11" t="str">
        <x:v>Купить</x:v>
      </x:c>
      <x:c r="M1917" s="11" t="str">
        <x:v>Без импортной пошлины/НДС. Для тяжёлых серверов проверить маршрут заноса заранее.</x:v>
      </x:c>
      <x:c r="N1917" s="11" t="str">
        <x:v>Бюджетная оценка на 03.10.2026. Источник подтверждает характеристики, а не цену.</x:v>
      </x:c>
      <x:c r="O1917" s="11" t="str">
        <x:f>IF(C1917="Опционально","Вне итога",IF(AND(ISNUMBER(F1917),ISNUMBER(H1917),ISNUMBER(I1917),F1917&gt;0,H1917&gt;=0,I1917&gt;=H1917),"Цена учтена","Уточнить цену/количество"))</x:f>
        <x:v>Цена учтена</x:v>
      </x:c>
      <x:c r="P1917" s="10"/>
      <x:c r="Q1917" s="18" t="str">
        <x:v>Бюджетная оценка автора</x:v>
      </x:c>
      <x:c r="R1917" s="18" t="str"/>
    </x:row>
    <x:row r="1918" ht="44" customHeight="1">
      <x:c r="A1918" s="10" t="str">
        <x:v>B6.3</x:v>
      </x:c>
      <x:c r="B1918" s="10" t="str">
        <x:v>B6</x:v>
      </x:c>
      <x:c r="C1918" s="11" t="str">
        <x:v>Опционально</x:v>
      </x:c>
      <x:c r="D1918" s="11" t="str">
        <x:v>Резервная система охлаждения</x:v>
      </x:c>
      <x:c r="E1918" s="11" t="str">
        <x:v>N+1 с автоматическим переключением, расчёт отдельно</x:v>
      </x:c>
      <x:c r="F1918" s="14" t="n">
        <x:v>1</x:v>
      </x:c>
      <x:c r="G1918" s="3" t="str">
        <x:v>к-т</x:v>
      </x:c>
      <x:c r="H1918" s="15"/>
      <x:c r="I1918" s="15"/>
      <x:c r="J1918" s="16" t="str">
        <x:f>IF(AND(ISNUMBER(F1918),ISNUMBER(H1918)),F1918*H1918,"")</x:f>
      </x:c>
      <x:c r="K1918" s="16" t="str">
        <x:f>IF(AND(ISNUMBER(F1918),ISNUMBER(I1918)),F1918*I1918,"")</x:f>
      </x:c>
      <x:c r="L1918" s="11" t="str">
        <x:v>По проекту</x:v>
      </x:c>
      <x:c r="M1918" s="11" t="str">
        <x:v>Нужна для непрерывной работы при отказе охлаждения. В базовом бюджете система останавливается безопасно.</x:v>
      </x:c>
      <x:c r="N1918" s="11" t="str">
        <x:v>Без цены. Требуется отдельное предложение.</x:v>
      </x:c>
      <x:c r="O1918" s="11" t="str">
        <x:f>IF(C1918="Опционально","Вне итога",IF(AND(ISNUMBER(F1918),ISNUMBER(H1918),ISNUMBER(I1918),F1918&gt;0,H1918&gt;=0,I1918&gt;=H1918),"Цена учтена","Уточнить цену/количество"))</x:f>
        <x:v>Вне итога</x:v>
      </x:c>
      <x:c r="P1918" s="10"/>
      <x:c r="Q1918" s="18" t="str">
        <x:v>Бюджетная оценка автора</x:v>
      </x:c>
      <x:c r="R1918" s="18" t="str"/>
    </x:row>
    <x:row r="1919" ht="44" customHeight="1">
      <x:c r="A1919" s="10" t="str">
        <x:v>B6.3</x:v>
      </x:c>
      <x:c r="B1919" s="10" t="str">
        <x:v>B6</x:v>
      </x:c>
      <x:c r="C1919" s="11" t="str">
        <x:v>Опционально</x:v>
      </x:c>
      <x:c r="D1919" s="11" t="str">
        <x:v>Генератор и переключение ввода</x:v>
      </x:c>
      <x:c r="E1919" s="11" t="str">
        <x:v>Для длительных отключений, размер по проекту</x:v>
      </x:c>
      <x:c r="F1919" s="14" t="n">
        <x:v>1</x:v>
      </x:c>
      <x:c r="G1919" s="3" t="str">
        <x:v>к-т</x:v>
      </x:c>
      <x:c r="H1919" s="15"/>
      <x:c r="I1919" s="15"/>
      <x:c r="J1919" s="16" t="str">
        <x:f>IF(AND(ISNUMBER(F1919),ISNUMBER(H1919)),F1919*H1919,"")</x:f>
      </x:c>
      <x:c r="K1919" s="16" t="str">
        <x:f>IF(AND(ISNUMBER(F1919),ISNUMBER(I1919)),F1919*I1919,"")</x:f>
      </x:c>
      <x:c r="L1919" s="11" t="str">
        <x:v>По проекту</x:v>
      </x:c>
      <x:c r="M1919" s="11" t="str">
        <x:v>Не включён в базовую сумму. ИБП рассчитан на короткую автономность и завершение работы.</x:v>
      </x:c>
      <x:c r="N1919" s="11" t="str">
        <x:v>Без цены. Требуется отдельное предложение.</x:v>
      </x:c>
      <x:c r="O1919" s="11" t="str">
        <x:f>IF(C1919="Опционально","Вне итога",IF(AND(ISNUMBER(F1919),ISNUMBER(H1919),ISNUMBER(I1919),F1919&gt;0,H1919&gt;=0,I1919&gt;=H1919),"Цена учтена","Уточнить цену/количество"))</x:f>
        <x:v>Вне итога</x:v>
      </x:c>
      <x:c r="P1919" s="10"/>
      <x:c r="Q1919" s="18" t="str">
        <x:v>Бюджетная оценка автора</x:v>
      </x:c>
      <x:c r="R1919" s="18" t="str"/>
    </x:row>
    <x:row r="1920" ht="61" customHeight="1">
      <x:c r="A1920" s="10" t="str">
        <x:v>B6.3</x:v>
      </x:c>
      <x:c r="B1920" s="10" t="str">
        <x:v>B6</x:v>
      </x:c>
      <x:c r="C1920" s="11" t="str">
        <x:v>Запуск</x:v>
      </x:c>
      <x:c r="D1920" s="11" t="str">
        <x:v>Системное ПО</x:v>
      </x:c>
      <x:c r="E1920" s="11" t="str">
        <x:v>Ubuntu, NVIDIA драйверы, CUDA, NCCL, SGLang/vLLM</x:v>
      </x:c>
      <x:c r="F1920" s="14" t="n">
        <x:v>1</x:v>
      </x:c>
      <x:c r="G1920" s="3" t="str">
        <x:v>к-т</x:v>
      </x:c>
      <x:c r="H1920" s="15" t="n">
        <x:v>0</x:v>
      </x:c>
      <x:c r="I1920" s="15" t="n">
        <x:v>0</x:v>
      </x:c>
      <x:c r="J1920" s="16" t="n">
        <x:f>IF(AND(ISNUMBER(F1920),ISNUMBER(H1920)),F1920*H1920,"")</x:f>
        <x:v>0</x:v>
      </x:c>
      <x:c r="K1920" s="16" t="n">
        <x:f>IF(AND(ISNUMBER(F1920),ISNUMBER(I1920)),F1920*I1920,"")</x:f>
        <x:v>0</x:v>
      </x:c>
      <x:c r="L1920" s="11" t="str">
        <x:v>Без оплаты лицензии</x:v>
      </x:c>
      <x:c r="M1920" s="11" t="str">
        <x:v>Согласовать версии и условия лицензий выбранных моделей. Нулевая цена относится к программам, труд настройки считается ниже.</x:v>
      </x:c>
      <x:c r="N1920" s="11" t="str">
        <x:v>Бюджетная оценка на 03.10.2026. Источник подтверждает характеристики, а не цену.</x:v>
      </x:c>
      <x:c r="O1920" s="11" t="str">
        <x:f>IF(C1920="Опционально","Вне итога",IF(AND(ISNUMBER(F1920),ISNUMBER(H1920),ISNUMBER(I1920),F1920&gt;0,H1920&gt;=0,I1920&gt;=H1920),"Цена учтена","Уточнить цену/количество"))</x:f>
        <x:v>Цена учтена</x:v>
      </x:c>
      <x:c r="P1920" s="10"/>
      <x:c r="Q1920" s="18" t="str">
        <x:v>Moonshot: Kimi K3, модель</x:v>
      </x:c>
      <x:c r="R1920" s="18" t="str">
        <x:v>https://huggingface.co/moonshotai/Kimi-K3</x:v>
      </x:c>
    </x:row>
    <x:row r="1921" ht="44" customHeight="1">
      <x:c r="A1921" s="10" t="str">
        <x:v>B6.3</x:v>
      </x:c>
      <x:c r="B1921" s="10" t="str">
        <x:v>B6</x:v>
      </x:c>
      <x:c r="C1921" s="11" t="str">
        <x:v>Запуск</x:v>
      </x:c>
      <x:c r="D1921" s="11" t="str">
        <x:v>Установка и настройка оборудования</x:v>
      </x:c>
      <x:c r="E1921" s="11" t="str">
        <x:v>Обновление firmware, ОС, драйверов, сеть, диски и мониторинг</x:v>
      </x:c>
      <x:c r="F1921" s="14" t="n">
        <x:v>1</x:v>
      </x:c>
      <x:c r="G1921" s="3" t="str">
        <x:v>усл</x:v>
      </x:c>
      <x:c r="H1921" s="15" t="n">
        <x:v>3000</x:v>
      </x:c>
      <x:c r="I1921" s="15" t="n">
        <x:v>12000</x:v>
      </x:c>
      <x:c r="J1921" s="16" t="n">
        <x:f>IF(AND(ISNUMBER(F1921),ISNUMBER(H1921)),F1921*H1921,"")</x:f>
        <x:v>3000</x:v>
      </x:c>
      <x:c r="K1921" s="16" t="n">
        <x:f>IF(AND(ISNUMBER(F1921),ISNUMBER(I1921)),F1921*I1921,"")</x:f>
        <x:v>12000</x:v>
      </x:c>
      <x:c r="L1921" s="11" t="str">
        <x:v>Купить</x:v>
      </x:c>
      <x:c r="M1921" s="11" t="str">
        <x:v>Фиксированная работа при покупке, без помесячного обслуживания.</x:v>
      </x:c>
      <x:c r="N1921" s="11" t="str">
        <x:v>Бюджетная оценка на 03.10.2026. Источник подтверждает характеристики, а не цену.</x:v>
      </x:c>
      <x:c r="O1921" s="11" t="str">
        <x:f>IF(C1921="Опционально","Вне итога",IF(AND(ISNUMBER(F1921),ISNUMBER(H1921),ISNUMBER(I1921),F1921&gt;0,H1921&gt;=0,I1921&gt;=H1921),"Цена учтена","Уточнить цену/количество"))</x:f>
        <x:v>Цена учтена</x:v>
      </x:c>
      <x:c r="P1921" s="10"/>
      <x:c r="Q1921" s="18" t="str">
        <x:v>Бюджетная оценка автора</x:v>
      </x:c>
      <x:c r="R1921" s="18" t="str"/>
    </x:row>
    <x:row r="1922" ht="44" customHeight="1">
      <x:c r="A1922" s="10" t="str">
        <x:v>B6.3</x:v>
      </x:c>
      <x:c r="B1922" s="10" t="str">
        <x:v>B6</x:v>
      </x:c>
      <x:c r="C1922" s="11" t="str">
        <x:v>Запуск</x:v>
      </x:c>
      <x:c r="D1922" s="11" t="str">
        <x:v>Загрузка и проверка модели</x:v>
      </x:c>
      <x:c r="E1922" s="11" t="str">
        <x:v>Загрузка на локальные SSD, проверка файлов, подбор контекста, нагрузочный тест</x:v>
      </x:c>
      <x:c r="F1922" s="14" t="n">
        <x:v>1</x:v>
      </x:c>
      <x:c r="G1922" s="3" t="str">
        <x:v>усл</x:v>
      </x:c>
      <x:c r="H1922" s="15" t="n">
        <x:v>3000</x:v>
      </x:c>
      <x:c r="I1922" s="15" t="n">
        <x:v>12000</x:v>
      </x:c>
      <x:c r="J1922" s="16" t="n">
        <x:f>IF(AND(ISNUMBER(F1922),ISNUMBER(H1922)),F1922*H1922,"")</x:f>
        <x:v>3000</x:v>
      </x:c>
      <x:c r="K1922" s="16" t="n">
        <x:f>IF(AND(ISNUMBER(F1922),ISNUMBER(I1922)),F1922*I1922,"")</x:f>
        <x:v>12000</x:v>
      </x:c>
      <x:c r="L1922" s="11" t="str">
        <x:v>Купить</x:v>
      </x:c>
      <x:c r="M1922" s="11" t="str">
        <x:v>Проверить память, время первого ответа, токены/с, качество и восстановление после перезагрузки.</x:v>
      </x:c>
      <x:c r="N1922" s="11" t="str">
        <x:v>Бюджетная оценка на 03.10.2026. Источник подтверждает характеристики, а не цену.</x:v>
      </x:c>
      <x:c r="O1922" s="11" t="str">
        <x:f>IF(C1922="Опционально","Вне итога",IF(AND(ISNUMBER(F1922),ISNUMBER(H1922),ISNUMBER(I1922),F1922&gt;0,H1922&gt;=0,I1922&gt;=H1922),"Цена учтена","Уточнить цену/количество"))</x:f>
        <x:v>Цена учтена</x:v>
      </x:c>
      <x:c r="P1922" s="10"/>
      <x:c r="Q1922" s="18" t="str">
        <x:v>Бюджетная оценка автора</x:v>
      </x:c>
      <x:c r="R1922" s="18" t="str"/>
    </x:row>
    <x:row r="1923" ht="44" customHeight="1">
      <x:c r="A1923" s="10" t="str">
        <x:v>B6.3</x:v>
      </x:c>
      <x:c r="B1923" s="10" t="str">
        <x:v>B6</x:v>
      </x:c>
      <x:c r="C1923" s="11" t="str">
        <x:v>Запуск</x:v>
      </x:c>
      <x:c r="D1923" s="11" t="str">
        <x:v>Резервное копирование и документация</x:v>
      </x:c>
      <x:c r="E1923" s="11" t="str">
        <x:v>Настроить копии, аварийное завершение и восстановление. Передать инструкцию</x:v>
      </x:c>
      <x:c r="F1923" s="14" t="n">
        <x:v>1</x:v>
      </x:c>
      <x:c r="G1923" s="3" t="str">
        <x:v>усл</x:v>
      </x:c>
      <x:c r="H1923" s="15" t="n">
        <x:v>1500</x:v>
      </x:c>
      <x:c r="I1923" s="15" t="n">
        <x:v>6000</x:v>
      </x:c>
      <x:c r="J1923" s="16" t="n">
        <x:f>IF(AND(ISNUMBER(F1923),ISNUMBER(H1923)),F1923*H1923,"")</x:f>
        <x:v>1500</x:v>
      </x:c>
      <x:c r="K1923" s="16" t="n">
        <x:f>IF(AND(ISNUMBER(F1923),ISNUMBER(I1923)),F1923*I1923,"")</x:f>
        <x:v>6000</x:v>
      </x:c>
      <x:c r="L1923" s="11" t="str">
        <x:v>Купить</x:v>
      </x:c>
      <x:c r="M1923" s="11" t="str"/>
      <x:c r="N1923" s="11" t="str">
        <x:v>Бюджетная оценка на 03.10.2026. Источник подтверждает характеристики, а не цену.</x:v>
      </x:c>
      <x:c r="O1923" s="11" t="str">
        <x:f>IF(C1923="Опционально","Вне итога",IF(AND(ISNUMBER(F1923),ISNUMBER(H1923),ISNUMBER(I1923),F1923&gt;0,H1923&gt;=0,I1923&gt;=H1923),"Цена учтена","Уточнить цену/количество"))</x:f>
        <x:v>Цена учтена</x:v>
      </x:c>
      <x:c r="P1923" s="10"/>
      <x:c r="Q1923" s="18" t="str">
        <x:v>Бюджетная оценка автора</x:v>
      </x:c>
      <x:c r="R1923" s="18" t="str"/>
    </x:row>
    <x:row r="1924" ht="44" customHeight="1">
      <x:c r="A1924" s="10" t="str">
        <x:v>B6.2</x:v>
      </x:c>
      <x:c r="B1924" s="10" t="str">
        <x:v>B6</x:v>
      </x:c>
      <x:c r="C1924" s="11" t="str">
        <x:v>Запуск</x:v>
      </x:c>
      <x:c r="D1924" s="11" t="str">
        <x:v>Прототип запуска выбранной GGUF</x:v>
      </x:c>
      <x:c r="E1924" s="11" t="str">
        <x:v>Проверка загрузки, распределения в RAM/GPU и скорости</x:v>
      </x:c>
      <x:c r="F1924" s="14" t="n">
        <x:v>1</x:v>
      </x:c>
      <x:c r="G1924" s="3" t="str">
        <x:v>резерв</x:v>
      </x:c>
      <x:c r="H1924" s="15" t="n">
        <x:v>5000</x:v>
      </x:c>
      <x:c r="I1924" s="15" t="n">
        <x:v>25000</x:v>
      </x:c>
      <x:c r="J1924" s="16" t="n">
        <x:f>IF(AND(ISNUMBER(F1924),ISNUMBER(H1924)),F1924*H1924,"")</x:f>
        <x:v>5000</x:v>
      </x:c>
      <x:c r="K1924" s="16" t="n">
        <x:f>IF(AND(ISNUMBER(F1924),ISNUMBER(I1924)),F1924*I1924,"")</x:f>
        <x:v>25000</x:v>
      </x:c>
      <x:c r="L1924" s="11" t="str">
        <x:v>Резерв</x:v>
      </x:c>
      <x:c r="M1924" s="11" t="str">
        <x:v>Расчётный резерв, успешный запуск и верхний предел разработки не гарантированы.</x:v>
      </x:c>
      <x:c r="N1924" s="11" t="str">
        <x:v>Бюджетное допущение</x:v>
      </x:c>
      <x:c r="O1924" s="11" t="str">
        <x:f>IF(C1924="Опционально","Вне итога",IF(AND(ISNUMBER(F1924),ISNUMBER(H1924),ISNUMBER(I1924),F1924&gt;0,H1924&gt;=0,I1924&gt;=H1924),"Цена учтена","Уточнить цену/количество"))</x:f>
        <x:v>Цена учтена</x:v>
      </x:c>
      <x:c r="P1924" s="10"/>
      <x:c r="Q1924" s="18" t="str">
        <x:v>Авторская оценка</x:v>
      </x:c>
      <x:c r="R1924" s="18" t="str"/>
    </x:row>
    <x:row r="1925" ht="44" customHeight="1">
      <x:c r="A1925" s="10" t="str">
        <x:v>B6.3</x:v>
      </x:c>
      <x:c r="B1925" s="10" t="str">
        <x:v>B6</x:v>
      </x:c>
      <x:c r="C1925" s="11" t="str">
        <x:v>Запуск</x:v>
      </x:c>
      <x:c r="D1925" s="11" t="str">
        <x:v>Прототип запуска выбранной GGUF</x:v>
      </x:c>
      <x:c r="E1925" s="11" t="str">
        <x:v>Проверка загрузки, распределения в RAM/GPU и скорости</x:v>
      </x:c>
      <x:c r="F1925" s="14" t="n">
        <x:v>1</x:v>
      </x:c>
      <x:c r="G1925" s="3" t="str">
        <x:v>резерв</x:v>
      </x:c>
      <x:c r="H1925" s="15" t="n">
        <x:v>5000</x:v>
      </x:c>
      <x:c r="I1925" s="15" t="n">
        <x:v>25000</x:v>
      </x:c>
      <x:c r="J1925" s="16" t="n">
        <x:f>IF(AND(ISNUMBER(F1925),ISNUMBER(H1925)),F1925*H1925,"")</x:f>
        <x:v>5000</x:v>
      </x:c>
      <x:c r="K1925" s="16" t="n">
        <x:f>IF(AND(ISNUMBER(F1925),ISNUMBER(I1925)),F1925*I1925,"")</x:f>
        <x:v>25000</x:v>
      </x:c>
      <x:c r="L1925" s="11" t="str">
        <x:v>Резерв</x:v>
      </x:c>
      <x:c r="M1925" s="11" t="str">
        <x:v>Расчётный резерв, успешный запуск и верхний предел разработки не гарантированы.</x:v>
      </x:c>
      <x:c r="N1925" s="11" t="str">
        <x:v>Бюджетное допущение</x:v>
      </x:c>
      <x:c r="O1925" s="11" t="str">
        <x:f>IF(C1925="Опционально","Вне итога",IF(AND(ISNUMBER(F1925),ISNUMBER(H1925),ISNUMBER(I1925),F1925&gt;0,H1925&gt;=0,I1925&gt;=H1925),"Цена учтена","Уточнить цену/количество"))</x:f>
        <x:v>Цена учтена</x:v>
      </x:c>
      <x:c r="P1925" s="10"/>
      <x:c r="Q1925" s="18" t="str">
        <x:v>Авторская оценка</x:v>
      </x:c>
      <x:c r="R1925" s="18" t="str"/>
    </x:row>
  </x:sheetData>
  <x:conditionalFormatting sqref="H9:I1925">
    <x:cfRule type="expression" dxfId="0" priority="1">
      <x:formula>AND($C9&lt;&gt;"Опционально",OR(NOT(ISNUMBER($H9)),NOT(ISNUMBER($I9))))</x:formula>
    </x:cfRule>
  </x:conditionalFormatting>
  <x:conditionalFormatting sqref="O9:O1925">
    <x:cfRule type="containsText" dxfId="1" priority="2" operator="containsText" text="Уточнить"/>
  </x:conditionalFormatting>
  <x:conditionalFormatting sqref="L9:L1925">
    <x:cfRule type="containsText" dxfId="2" priority="3" operator="containsText" text="Резерв"/>
  </x:conditionalFormatting>
  <x:dataValidations count="2">
    <x:dataValidation type="decimal" operator="between" sqref="F9:F1925">
      <x:formula1>0.001</x:formula1>
      <x:formula2>1000000</x:formula2>
    </x:dataValidation>
    <x:dataValidation type="decimal" operator="between" sqref="H9:I1925">
      <x:formula1>0</x:formula1>
      <x:formula2>100000000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bf53a994e3434ebe"/>
  </x:tableParts>
</x:worksheet>
</file>

<file path=xl/worksheets/sheet3.xml><?xml version="1.0" encoding="utf-8"?>
<x:worksheet xmlns:x="http://schemas.openxmlformats.org/spreadsheetml/2006/main">
  <x:sheetPr>
    <x:tabColor rgb="FF607D9D"/>
  </x:sheetPr>
  <x:sheetViews>
    <x:sheetView showGridLines="0" workbookViewId="0">
      <x:pane xSplit="2" ySplit="8" topLeftCell="C9" activePane="bottomRight" state="frozen"/>
    </x:sheetView>
  </x:sheetViews>
  <x:sheetFormatPr defaultRowHeight="15"/>
  <x:cols>
    <x:col min="1" max="1" width="10.890000343322754" hidden="0" customWidth="1"/>
    <x:col min="2" max="2" width="28.329999923706055" hidden="0" customWidth="1"/>
    <x:col min="3" max="3" width="33.33000183105469" hidden="0" customWidth="1"/>
    <x:col min="4" max="4" width="34.439998626708984" hidden="0" customWidth="1"/>
    <x:col min="5" max="5" width="35.560001373291016" hidden="0" customWidth="1"/>
    <x:col min="6" max="6" width="34.439998626708984" hidden="0" customWidth="1"/>
    <x:col min="7" max="7" width="53.33000183105469" hidden="0" customWidth="1"/>
    <x:col min="8" max="8" width="53.33000183105469" hidden="0" customWidth="1"/>
    <x:col min="9" max="9" width="2.6700000762939453" hidden="0" customWidth="1"/>
    <x:col min="10" max="10" width="55.560001373291016" hidden="0" customWidth="1"/>
    <x:col min="11" max="11" width="138.88999938964844" hidden="0" customWidth="1"/>
  </x:cols>
  <x:sheetData>
    <x:row r="1" ht="26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2" customHeight="1">
      <x:c r="A2" s="5" t="str">
        <x:v>Связь между ускорителями и серверами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6" customHeight="1">
      <x:c r="A3" s="7" t="str">
        <x:v>Техническая сверка: 02.11.2026. Для каждой конфигурации указана топология и граница подтверждения.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26" customHeight="1">
      <x:c r="A4" s="7" t="str">
        <x:v>ГБ/с и Гбит/с различаются в 8 раз. Двунаправленная сумма не равна скорости в одну сторону.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26" customHeight="1">
      <x:c r="A5" s="7" t="str">
        <x:v>Полоса памяти GPU, соединения GPU и сеть серверов — разные характеристики. Память карт автоматически не объединяется.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</x:row>
    <x:row r="6" ht="26" customHeight="1">
      <x:c r="A6" s="7" t="str">
        <x:v>Рецепт K3 не подтверждает запуск K3.1. Перед покупкой нужен тест точных весов, движка и выбранного сервера.</x:v>
      </x:c>
      <x:c r="B6" s="3"/>
      <x:c r="C6" s="3"/>
      <x:c r="D6" s="3"/>
      <x:c r="E6" s="3"/>
      <x:c r="F6" s="3"/>
      <x:c r="G6" s="3"/>
      <x:c r="H6" s="3"/>
      <x:c r="I6" s="3"/>
      <x:c r="J6" s="3"/>
      <x:c r="K6" s="3"/>
    </x:row>
    <x:row r="7" ht="26" customHeight="1">
      <x:c r="A7" s="8"/>
      <x:c r="B7" s="8"/>
      <x:c r="C7" s="8"/>
      <x:c r="D7" s="8"/>
      <x:c r="E7" s="8"/>
      <x:c r="F7" s="8"/>
      <x:c r="G7" s="8"/>
      <x:c r="H7" s="8"/>
      <x:c r="I7" s="3"/>
      <x:c r="J7" s="3"/>
      <x:c r="K7" s="3"/>
    </x:row>
    <x:row r="8" ht="64" customHeight="1">
      <x:c r="A8" s="30" t="str">
        <x:v>Код сборки</x:v>
      </x:c>
      <x:c r="B8" s="31" t="str">
        <x:v>Сборка</x:v>
      </x:c>
      <x:c r="C8" s="31" t="str">
        <x:v>Связь GPU внутри узла</x:v>
      </x:c>
      <x:c r="D8" s="31" t="str">
        <x:v>Полоса внутри узла
и направление</x:v>
      </x:c>
      <x:c r="E8" s="31" t="str">
        <x:v>Связь между узлами</x:v>
      </x:c>
      <x:c r="F8" s="31" t="str">
        <x:v>Полоса между узлами
и направление</x:v>
      </x:c>
      <x:c r="G8" s="31" t="str">
        <x:v>Важное ограничение</x:v>
      </x:c>
      <x:c r="H8" s="32" t="str">
        <x:v>Что проверить на этой сборке</x:v>
      </x:c>
      <x:c r="I8" s="3"/>
      <x:c r="J8" s="34" t="str">
        <x:v>Источники</x:v>
      </x:c>
      <x:c r="K8" s="34" t="str">
        <x:v>Ссылки на источники</x:v>
      </x:c>
    </x:row>
    <x:row r="9" ht="78" customHeight="1">
      <x:c r="A9" s="11" t="str">
        <x:v>A1</x:v>
      </x:c>
      <x:c r="B9" s="11" t="str">
        <x:v>8 B300</x:v>
      </x:c>
      <x:c r="C9" s="11" t="str">
        <x:v>NVLink 5 + 2 NVSwitch внутри DGX B300</x:v>
      </x:c>
      <x:c r="D9" s="11" t="str">
        <x:v>1,8 ТБ/с на GPU, сумма обоих направлений; не на каждую пару</x:v>
      </x:c>
      <x:c r="E9" s="11" t="str">
        <x:v>ConnectX-8: InfiniBand или Ethernet/RDMA при расширении</x:v>
      </x:c>
      <x:c r="F9" s="11" t="str">
        <x:v>8 адаптеров по 800 Гбит/с в DGX B300; число используемых портов по проекту</x:v>
      </x:c>
      <x:c r="G9" s="11" t="str">
        <x:v>Нужна готовая HGX/DGX/OEM-платформа; NVSwitch не добавляется обычным мостиком. Официальный максимум DGX B300 — 14,5 кВт; 16 кВт в смете — расчётная IT-нагрузка с дополнительным оборудованием, не паспортное потребление DGX.</x:v>
      </x:c>
      <x:c r="H9" s="11" t="str">
        <x:v>Для K3 опубликован рецепт 1×8 B300; точные веса, контекст и нагрузку проверить. K3.1 пока не подтверждена.</x:v>
      </x:c>
      <x:c r="I9" s="11"/>
      <x:c r="J9" s="18" t="str">
        <x:v>NVIDIA DGX B300 User Guide
NVIDIA Blackwell Ultra architecture
SGLang Kimi K3 deployment recipes</x:v>
      </x:c>
      <x:c r="K9" s="18" t="str">
        <x:v>https://docs.nvidia.com/dgx/dgxb300-user-guide/introduction-to-dgxb300.html
https://developer.nvidia.com/blog/inside-nvidia-blackwell-ultra-the-chip-powering-the-ai-factory-era/
https://docs.sglang.io/cookbook/autoregressive/Moonshotai/Kimi-K3</x:v>
      </x:c>
    </x:row>
    <x:row r="10" ht="95" customHeight="1">
      <x:c r="A10" s="11" t="str">
        <x:v>A2.1</x:v>
      </x:c>
      <x:c r="B10" s="11" t="str">
        <x:v>8 MI355X</x:v>
      </x:c>
      <x:c r="C10" s="11" t="str">
        <x:v>Infinity Fabric/xGMI; полная mesh из 8 GPU на UBB 2.0</x:v>
      </x:c>
      <x:c r="D10" s="11" t="str">
        <x:v>До 7×153,6 = 1075,2 ГБ/с на GPU двунаправленно по платформенной спецификации</x:v>
      </x:c>
      <x:c r="E10" s="11" t="str">
        <x:v>Один сервер: межсерверная GPU-сеть для этой комплектации не нужна; RDMA требуется отдельно при расширении</x:v>
      </x:c>
      <x:c r="F10" s="11" t="str">
        <x:v>Не применяется к одиночному узлу; NIC и сеть расширения согласовать по OEM</x:v>
      </x:c>
      <x:c r="G10" s="11" t="str">
        <x:v>PCIe 5.0 x16 CPU↔GPU отдельно от xGMI. У AMD расходятся цифры отдельного продукта и платформы: режим линков подтвердить у OEM.</x:v>
      </x:c>
      <x:c r="H10" s="11" t="str">
        <x:v>K3 1×8 MI350X/MI355X описана; текущий DCP8 recipe отмечен Final Verification In Progress. Нужен тест точного образа.</x:v>
      </x:c>
      <x:c r="I10" s="11"/>
      <x:c r="J10" s="18" t="str">
        <x:v>AMD MI350X Platform datasheet
ROCm MI350 architecture
AMD workload optimization
AMD MI355X accelerator specification
SGLang Kimi K3 deployment recipes</x:v>
      </x:c>
      <x:c r="K10" s="18" t="str">
        <x:v>https://www.amd.com/content/dam/amd/en/documents/instinct-tech-docs/product-briefs/amd-instinct-mi350x-platform-brochure.pdf
https://rocmdocs.amd.com/en/latest/reference/gpu-arch/mi350.html
https://rocm.docs.amd.com/projects/ai-ecosystem/en/latest/optimization/workload-optimization.html
https://www.amd.com/en/products/accelerators/instinct/mi350/mi355x.html
https://docs.sglang.io/cookbook/autoregressive/Moonshotai/Kimi-K3</x:v>
      </x:c>
    </x:row>
    <x:row r="11" ht="95" customHeight="1">
      <x:c r="A11" s="11" t="str">
        <x:v>A2.2</x:v>
      </x:c>
      <x:c r="B11" s="11" t="str">
        <x:v>8 MI350X</x:v>
      </x:c>
      <x:c r="C11" s="11" t="str">
        <x:v>Infinity Fabric/xGMI; полная mesh из 8 GPU на UBB 2.0</x:v>
      </x:c>
      <x:c r="D11" s="11" t="str">
        <x:v>До 7×153,6 = 1075,2 ГБ/с на GPU двунаправленно по платформенной спецификации</x:v>
      </x:c>
      <x:c r="E11" s="11" t="str">
        <x:v>Один сервер: межсерверная GPU-сеть для этой комплектации не нужна; RDMA требуется отдельно при расширении</x:v>
      </x:c>
      <x:c r="F11" s="11" t="str">
        <x:v>Не применяется к одиночному узлу; NIC и сеть расширения согласовать по OEM</x:v>
      </x:c>
      <x:c r="G11" s="11" t="str">
        <x:v>PCIe 5.0 x16 CPU↔GPU отдельно от xGMI. У AMD расходятся цифры отдельного продукта и платформы: режим линков подтвердить у OEM.</x:v>
      </x:c>
      <x:c r="H11" s="11" t="str">
        <x:v>K3 1×8 MI350X/MI355X описана; текущий DCP8 recipe отмечен Final Verification In Progress. Нужен тест точного образа.</x:v>
      </x:c>
      <x:c r="I11" s="11"/>
      <x:c r="J11" s="18" t="str">
        <x:v>AMD MI350X Platform datasheet
ROCm MI350 architecture
AMD workload optimization
AMD MI355X accelerator specification
SGLang Kimi K3 deployment recipes</x:v>
      </x:c>
      <x:c r="K11" s="18" t="str">
        <x:v>https://www.amd.com/content/dam/amd/en/documents/instinct-tech-docs/product-briefs/amd-instinct-mi350x-platform-brochure.pdf
https://rocmdocs.amd.com/en/latest/reference/gpu-arch/mi350.html
https://rocm.docs.amd.com/projects/ai-ecosystem/en/latest/optimization/workload-optimization.html
https://www.amd.com/en/products/accelerators/instinct/mi350/mi355x.html
https://docs.sglang.io/cookbook/autoregressive/Moonshotai/Kimi-K3</x:v>
      </x:c>
    </x:row>
    <x:row r="12" ht="75" customHeight="1">
      <x:c r="A12" s="11" t="str">
        <x:v>A3</x:v>
      </x:c>
      <x:c r="B12" s="11" t="str">
        <x:v>16 B200</x:v>
      </x:c>
      <x:c r="C12" s="11" t="str">
        <x:v>NVLink 5 + 2 NVSwitch на каждый DGX-узел</x:v>
      </x:c>
      <x:c r="D12" s="11" t="str">
        <x:v>1,8 ТБ/с на GPU двунаправленно</x:v>
      </x:c>
      <x:c r="E12" s="11" t="str">
        <x:v>Между DGX: ConnectX-7, InfiniBand NDR или Ethernet/RDMA</x:v>
      </x:c>
      <x:c r="F12" s="11" t="str">
        <x:v>8×400 Гбит/с на узел в DGX; фактическую коммутацию включить в поставку</x:v>
      </x:c>
      <x:c r="G12" s="11" t="str">
        <x:v>Внутренний NVLink не продолжается автоматически между отдельными DGX. Проверить схему GPU→NIC→коммутатор и отсутствие перегрузки uplink.</x:v>
      </x:c>
      <x:c r="H12" s="11" t="str">
        <x:v>Для исходной K3 опубликован рецепт 2×8 B200; один узел требует отдельного формата весов/размещения.</x:v>
      </x:c>
      <x:c r="I12" s="11"/>
      <x:c r="J12" s="18" t="str">
        <x:v>NVIDIA DGX B200 User Guide
NVIDIA Blackwell Ultra architecture
SGLang Kimi K3 deployment recipes</x:v>
      </x:c>
      <x:c r="K12" s="18" t="str">
        <x:v>https://docs.nvidia.com/dgx/dgxb200-user-guide/introduction-to-dgxb200.html
https://developer.nvidia.com/blog/inside-nvidia-blackwell-ultra-the-chip-powering-the-ai-factory-era/
https://docs.sglang.io/cookbook/autoregressive/Moonshotai/Kimi-K3</x:v>
      </x:c>
    </x:row>
    <x:row r="13" ht="75" customHeight="1">
      <x:c r="A13" s="11" t="str">
        <x:v>A4</x:v>
      </x:c>
      <x:c r="B13" s="11" t="str">
        <x:v>16 H200</x:v>
      </x:c>
      <x:c r="C13" s="11" t="str">
        <x:v>NVLink 4 + 4 NVSwitch на DGX-узел H100/H200</x:v>
      </x:c>
      <x:c r="D13" s="11" t="str">
        <x:v>900 ГБ/с на GPU двунаправленно</x:v>
      </x:c>
      <x:c r="E13" s="11" t="str">
        <x:v>ConnectX-7: InfiniBand NDR либо Ethernet/RDMA</x:v>
      </x:c>
      <x:c r="F13" s="11" t="str">
        <x:v>8×400 Гбит/с на DGX-узел</x:v>
      </x:c>
      <x:c r="G13" s="11" t="str">
        <x:v>Это характеристики SXM/DGX, а не любой PCIe-карты H100/H200. Межузловой обмен проходит через сеть.</x:v>
      </x:c>
      <x:c r="H13" s="11" t="str">
        <x:v>K3: H200 2×8, H100 4×8 в текущих рецептах; это схемы запуска, не универсальный минимум.</x:v>
      </x:c>
      <x:c r="I13" s="11"/>
      <x:c r="J13" s="18" t="str">
        <x:v>NVIDIA DGX H100/H200 User Guide
NVIDIA HGX H100 architecture
SGLang Kimi K3 deployment recipes</x:v>
      </x:c>
      <x:c r="K13" s="18" t="str">
        <x:v>https://docs.nvidia.com/dgx/dgxh100-user-guide/introduction-to-dgxh100.html
https://developer.nvidia.com/blog/introducing-nvidia-hgx-h100-an-accelerated-server-platform-for-ai-and-high-performance-computing/
https://docs.sglang.io/cookbook/autoregressive/Moonshotai/Kimi-K3</x:v>
      </x:c>
    </x:row>
    <x:row r="14" ht="75" customHeight="1">
      <x:c r="A14" s="11" t="str">
        <x:v>A5</x:v>
      </x:c>
      <x:c r="B14" s="11" t="str">
        <x:v>32 H100</x:v>
      </x:c>
      <x:c r="C14" s="11" t="str">
        <x:v>NVLink 4 + 4 NVSwitch на DGX-узел H100/H200</x:v>
      </x:c>
      <x:c r="D14" s="11" t="str">
        <x:v>900 ГБ/с на GPU двунаправленно</x:v>
      </x:c>
      <x:c r="E14" s="11" t="str">
        <x:v>ConnectX-7: InfiniBand NDR либо Ethernet/RDMA</x:v>
      </x:c>
      <x:c r="F14" s="11" t="str">
        <x:v>8×400 Гбит/с на DGX-узел</x:v>
      </x:c>
      <x:c r="G14" s="11" t="str">
        <x:v>Это характеристики SXM/DGX, а не любой PCIe-карты H100/H200. Межузловой обмен проходит через сеть.</x:v>
      </x:c>
      <x:c r="H14" s="11" t="str">
        <x:v>K3: H200 2×8, H100 4×8 в текущих рецептах; это схемы запуска, не универсальный минимум.</x:v>
      </x:c>
      <x:c r="I14" s="11"/>
      <x:c r="J14" s="18" t="str">
        <x:v>NVIDIA DGX H100/H200 User Guide
NVIDIA HGX H100 architecture
SGLang Kimi K3 deployment recipes</x:v>
      </x:c>
      <x:c r="K14" s="18" t="str">
        <x:v>https://docs.nvidia.com/dgx/dgxh100-user-guide/introduction-to-dgxh100.html
https://developer.nvidia.com/blog/introducing-nvidia-hgx-h100-an-accelerated-server-platform-for-ai-and-high-performance-computing/
https://docs.sglang.io/cookbook/autoregressive/Moonshotai/Kimi-K3</x:v>
      </x:c>
    </x:row>
    <x:row r="15" ht="75" customHeight="1">
      <x:c r="A15" s="11" t="str">
        <x:v>A6.1</x:v>
      </x:c>
      <x:c r="B15" s="11" t="str">
        <x:v>8 MI325X</x:v>
      </x:c>
      <x:c r="C15" s="11" t="str">
        <x:v>Infinity Fabric/xGMI; полная mesh из 8 GPU</x:v>
      </x:c>
      <x:c r="D15" s="11" t="str">
        <x:v>7×128 = 896 ГБ/с на GPU двунаправленно</x:v>
      </x:c>
      <x:c r="E15" s="11" t="str">
        <x:v>Один сервер: межсерверная GPU-сеть для этой комплектации не нужна; RDMA требуется отдельно при расширении</x:v>
      </x:c>
      <x:c r="F15" s="11" t="str">
        <x:v>Не применяется к одиночному узлу; NIC и сеть расширения согласовать по OEM</x:v>
      </x:c>
      <x:c r="G15" s="11" t="str">
        <x:v>128 ГБ/с относится к одной паре; 896 — сумма семи соединений. CPU↔GPU — отдельный PCIe 5.0 x16.</x:v>
      </x:c>
      <x:c r="H15" s="11" t="str">
        <x:v>Сумма HBM не подтверждает поддержку K3/K3.1. Нужен рабочий recipe именно для выбранных весов и ROCm.</x:v>
      </x:c>
      <x:c r="I15" s="11"/>
      <x:c r="J15" s="18" t="str">
        <x:v>AMD MI325X Platform
Lenovo AMD MI300X 8-GPU Board
AMD workload optimization</x:v>
      </x:c>
      <x:c r="K15" s="18" t="str">
        <x:v>https://www.amd.com/en/products/accelerators/instinct/mi300/mi325x/platform.html
https://lenovopress.lenovo.com/lp1943-thinksystem-amd-mi300x-192gb-750w-8-gpu-board
https://rocm.docs.amd.com/projects/ai-ecosystem/en/latest/optimization/workload-optimization.html</x:v>
      </x:c>
    </x:row>
    <x:row r="16" ht="75" customHeight="1">
      <x:c r="A16" s="11" t="str">
        <x:v>A6.2</x:v>
      </x:c>
      <x:c r="B16" s="11" t="str">
        <x:v>16 MI300X</x:v>
      </x:c>
      <x:c r="C16" s="11" t="str">
        <x:v>Infinity Fabric/xGMI; полная mesh из 8 GPU</x:v>
      </x:c>
      <x:c r="D16" s="11" t="str">
        <x:v>7×128 = 896 ГБ/с на GPU двунаправленно</x:v>
      </x:c>
      <x:c r="E16" s="11" t="str">
        <x:v>RDMA-сеть между 8-GPU узлами по OEM</x:v>
      </x:c>
      <x:c r="F16" s="11" t="str">
        <x:v>Скорость и порты требуют спецификации комплекта</x:v>
      </x:c>
      <x:c r="G16" s="11" t="str">
        <x:v>128 ГБ/с относится к одной паре; 896 — сумма семи соединений. CPU↔GPU — отдельный PCIe 5.0 x16.</x:v>
      </x:c>
      <x:c r="H16" s="11" t="str">
        <x:v>Сумма HBM не подтверждает поддержку K3/K3.1. Нужен рабочий recipe именно для выбранных весов и ROCm.</x:v>
      </x:c>
      <x:c r="I16" s="11"/>
      <x:c r="J16" s="18" t="str">
        <x:v>AMD MI325X Platform
Lenovo AMD MI300X 8-GPU Board
AMD workload optimization</x:v>
      </x:c>
      <x:c r="K16" s="18" t="str">
        <x:v>https://www.amd.com/en/products/accelerators/instinct/mi300/mi325x/platform.html
https://lenovopress.lenovo.com/lp1943-thinksystem-amd-mi300x-192gb-750w-8-gpu-board
https://rocm.docs.amd.com/projects/ai-ecosystem/en/latest/optimization/workload-optimization.html</x:v>
      </x:c>
    </x:row>
    <x:row r="17" ht="75" customHeight="1">
      <x:c r="A17" s="11" t="str">
        <x:v>A7.1</x:v>
      </x:c>
      <x:c r="B17" s="11" t="str">
        <x:v>GB200 NVL72</x:v>
      </x:c>
      <x:c r="C17" s="11" t="str">
        <x:v>NVLink 5 + NVSwitch, единый scale-up домен до 72 GPU</x:v>
      </x:c>
      <x:c r="D17" s="11" t="str">
        <x:v>1,8 ТБ/с на GPU двунаправленно</x:v>
      </x:c>
      <x:c r="E17" s="11" t="str">
        <x:v>Внешняя сеть GB200 NVL72 по проекту OEM; отдельна от NVLink внутри стойки</x:v>
      </x:c>
      <x:c r="F17" s="11" t="str">
        <x:v>Для GB200 — уточнить NIC, скорость и число портов по точной комплектации OEM</x:v>
      </x:c>
      <x:c r="G17" s="11" t="str">
        <x:v>NVLink внутри стойки и сеть между стойками — разные контуры. Состав switch trays, кабелей, CDU и электропитания зафиксировать в BOM.</x:v>
      </x:c>
      <x:c r="H17" s="11" t="str">
        <x:v>Запуск K3/K3.1 на конкретном OEM-комплексе подтверждать отдельным испытанием; цифры одной карты не равны параметрам всей стойки.</x:v>
      </x:c>
      <x:c r="I17" s="11"/>
      <x:c r="J17" s="18" t="str">
        <x:v>NVIDIA GB300 NVL72 architecture
NVIDIA GB200 NVL72 architecture
NVIDIA Blackwell Ultra architecture</x:v>
      </x:c>
      <x:c r="K17" s="18" t="str">
        <x:v>https://docs.nvidia.com/enterprise-reference-architectures/nvl72-ai-factory/latest/components.html
https://developer.nvidia.com/blog/nvidia-gb200-nvl72-delivers-trillion-parameter-llm-training-and-real-time-inference
https://developer.nvidia.com/blog/inside-nvidia-blackwell-ultra-the-chip-powering-the-ai-factory-era/</x:v>
      </x:c>
    </x:row>
    <x:row r="18" ht="75" customHeight="1">
      <x:c r="A18" s="11" t="str">
        <x:v>A7.2</x:v>
      </x:c>
      <x:c r="B18" s="11" t="str">
        <x:v>GB300 NVL72</x:v>
      </x:c>
      <x:c r="C18" s="11" t="str">
        <x:v>NVLink 5 + NVSwitch, единый scale-up домен до 72 GPU</x:v>
      </x:c>
      <x:c r="D18" s="11" t="str">
        <x:v>1,8 ТБ/с на GPU двунаправленно</x:v>
      </x:c>
      <x:c r="E18" s="11" t="str">
        <x:v>Внешняя сеть стойки по спецификации GB200/GB300 OEM</x:v>
      </x:c>
      <x:c r="F18" s="11" t="str">
        <x:v>GB300: до 800 Гбит/с ConnectX-8 на GPU; GB200 подтвердить по поставке</x:v>
      </x:c>
      <x:c r="G18" s="11" t="str">
        <x:v>NVLink внутри стойки и сеть между стойками — разные контуры. Состав switch trays, кабелей, CDU и электропитания зафиксировать в BOM.</x:v>
      </x:c>
      <x:c r="H18" s="11" t="str">
        <x:v>Запуск K3/K3.1 на конкретном OEM-комплексе подтверждать отдельным испытанием; цифры одной карты не равны параметрам всей стойки.</x:v>
      </x:c>
      <x:c r="I18" s="11"/>
      <x:c r="J18" s="18" t="str">
        <x:v>NVIDIA GB300 NVL72 architecture
NVIDIA GB200 NVL72 architecture
NVIDIA Blackwell Ultra architecture</x:v>
      </x:c>
      <x:c r="K18" s="18" t="str">
        <x:v>https://docs.nvidia.com/enterprise-reference-architectures/nvl72-ai-factory/latest/components.html
https://developer.nvidia.com/blog/nvidia-gb200-nvl72-delivers-trillion-parameter-llm-training-and-real-time-inference
https://developer.nvidia.com/blog/inside-nvidia-blackwell-ultra-the-chip-powering-the-ai-factory-era/</x:v>
      </x:c>
    </x:row>
    <x:row r="19" ht="75" customHeight="1">
      <x:c r="A19" s="11" t="str">
        <x:v>A8.1</x:v>
      </x:c>
      <x:c r="B19" s="11" t="str">
        <x:v>Rubin NVL72</x:v>
      </x:c>
      <x:c r="C19" s="11" t="str">
        <x:v>Специализированная ткань/коммутация по точной платформе OEM</x:v>
      </x:c>
      <x:c r="D19" s="11" t="str">
        <x:v>Не подтверждено для выбранной поставки</x:v>
      </x:c>
      <x:c r="E19" s="11" t="str">
        <x:v>Сеть, коммутаторы и кабели по проекту OEM</x:v>
      </x:c>
      <x:c r="F19" s="11" t="str">
        <x:v>Не подтверждено</x:v>
      </x:c>
      <x:c r="G19" s="11" t="str">
        <x:v>Название будущего комплекса и сумма памяти недостаточны: нужны актуальная спецификация, состав поставки, дата доступности и поддержка движка.</x:v>
      </x:c>
      <x:c r="H19" s="11" t="str">
        <x:v>До коммерческого предложения и демонстрации нужной модели оставить статус «проект OEM», без обещания скорости.</x:v>
      </x:c>
      <x:c r="I19" s="11"/>
      <x:c r="J19" s="18" t="str">
        <x:v>SGLang Kimi K3 deployment recipes</x:v>
      </x:c>
      <x:c r="K19" s="18" t="str">
        <x:v>https://docs.sglang.io/cookbook/autoregressive/Moonshotai/Kimi-K3</x:v>
      </x:c>
    </x:row>
    <x:row r="20" ht="75" customHeight="1">
      <x:c r="A20" s="11" t="str">
        <x:v>A8.2</x:v>
      </x:c>
      <x:c r="B20" s="11" t="str">
        <x:v>AMD Helios</x:v>
      </x:c>
      <x:c r="C20" s="11" t="str">
        <x:v>Специализированная ткань/коммутация по точной платформе OEM</x:v>
      </x:c>
      <x:c r="D20" s="11" t="str">
        <x:v>Не подтверждено для выбранной поставки</x:v>
      </x:c>
      <x:c r="E20" s="11" t="str">
        <x:v>Сеть, коммутаторы и кабели по проекту OEM</x:v>
      </x:c>
      <x:c r="F20" s="11" t="str">
        <x:v>Не подтверждено</x:v>
      </x:c>
      <x:c r="G20" s="11" t="str">
        <x:v>Название будущего комплекса и сумма памяти недостаточны: нужны актуальная спецификация, состав поставки, дата доступности и поддержка движка.</x:v>
      </x:c>
      <x:c r="H20" s="11" t="str">
        <x:v>До коммерческого предложения и демонстрации нужной модели оставить статус «проект OEM», без обещания скорости.</x:v>
      </x:c>
      <x:c r="I20" s="11"/>
      <x:c r="J20" s="18" t="str">
        <x:v>SGLang Kimi K3 deployment recipes</x:v>
      </x:c>
      <x:c r="K20" s="18" t="str">
        <x:v>https://docs.sglang.io/cookbook/autoregressive/Moonshotai/Kimi-K3</x:v>
      </x:c>
    </x:row>
    <x:row r="21" ht="75" customHeight="1">
      <x:c r="A21" s="11" t="str">
        <x:v>B1.1</x:v>
      </x:c>
      <x:c r="B21" s="11" t="str">
        <x:v>8 B200, сжатие</x:v>
      </x:c>
      <x:c r="C21" s="11" t="str">
        <x:v>NVLink 5 + 2 NVSwitch на каждый DGX-узел</x:v>
      </x:c>
      <x:c r="D21" s="11" t="str">
        <x:v>1,8 ТБ/с на GPU двунаправленно</x:v>
      </x:c>
      <x:c r="E21" s="11" t="str">
        <x:v>Один сервер: межсерверная GPU-сеть для этой комплектации не нужна; RDMA требуется отдельно при расширении</x:v>
      </x:c>
      <x:c r="F21" s="11" t="str">
        <x:v>Не применяется к одиночному узлу; NIC и сеть расширения согласовать по OEM</x:v>
      </x:c>
      <x:c r="G21" s="11" t="str">
        <x:v>Внутренний NVLink не продолжается автоматически между отдельными DGX. Проверить схему GPU→NIC→коммутатор и отсутствие перегрузки uplink.</x:v>
      </x:c>
      <x:c r="H21" s="11" t="str">
        <x:v>Для исходной K3 опубликован рецепт 2×8 B200; один узел требует отдельного формата весов/размещения.</x:v>
      </x:c>
      <x:c r="I21" s="11"/>
      <x:c r="J21" s="18" t="str">
        <x:v>NVIDIA DGX B200 User Guide
NVIDIA Blackwell Ultra architecture
SGLang Kimi K3 deployment recipes</x:v>
      </x:c>
      <x:c r="K21" s="18" t="str">
        <x:v>https://docs.nvidia.com/dgx/dgxb200-user-guide/introduction-to-dgxb200.html
https://developer.nvidia.com/blog/inside-nvidia-blackwell-ultra-the-chip-powering-the-ai-factory-era/
https://docs.sglang.io/cookbook/autoregressive/Moonshotai/Kimi-K3</x:v>
      </x:c>
    </x:row>
    <x:row r="22" ht="75" customHeight="1">
      <x:c r="A22" s="11" t="str">
        <x:v>B1.2</x:v>
      </x:c>
      <x:c r="B22" s="11" t="str">
        <x:v>8 H200, сжатие</x:v>
      </x:c>
      <x:c r="C22" s="11" t="str">
        <x:v>NVLink 4 + 4 NVSwitch на DGX-узел H100/H200</x:v>
      </x:c>
      <x:c r="D22" s="11" t="str">
        <x:v>900 ГБ/с на GPU двунаправленно</x:v>
      </x:c>
      <x:c r="E22" s="11" t="str">
        <x:v>Один сервер: межсерверная GPU-сеть для этой комплектации не нужна; RDMA требуется отдельно при расширении</x:v>
      </x:c>
      <x:c r="F22" s="11" t="str">
        <x:v>Не применяется к одиночному узлу; NIC и сеть расширения согласовать по OEM</x:v>
      </x:c>
      <x:c r="G22" s="11" t="str">
        <x:v>Это характеристики SXM/DGX, а не любой PCIe-карты H100/H200. Межузловой обмен проходит через сеть.</x:v>
      </x:c>
      <x:c r="H22" s="11" t="str">
        <x:v>K3: H200 2×8, H100 4×8 в текущих рецептах; это схемы запуска, не универсальный минимум.</x:v>
      </x:c>
      <x:c r="I22" s="11"/>
      <x:c r="J22" s="18" t="str">
        <x:v>NVIDIA DGX H100/H200 User Guide
NVIDIA HGX H100 architecture
SGLang Kimi K3 deployment recipes</x:v>
      </x:c>
      <x:c r="K22" s="18" t="str">
        <x:v>https://docs.nvidia.com/dgx/dgxh100-user-guide/introduction-to-dgxh100.html
https://developer.nvidia.com/blog/introducing-nvidia-hgx-h100-an-accelerated-server-platform-for-ai-and-high-performance-computing/
https://docs.sglang.io/cookbook/autoregressive/Moonshotai/Kimi-K3</x:v>
      </x:c>
    </x:row>
    <x:row r="23" ht="75" customHeight="1">
      <x:c r="A23" s="11" t="str">
        <x:v>B2</x:v>
      </x:c>
      <x:c r="B23" s="11" t="str">
        <x:v>8 H100 + RAM</x:v>
      </x:c>
      <x:c r="C23" s="11" t="str">
        <x:v>NVLink 4 + 4 NVSwitch на DGX-узел H100/H200</x:v>
      </x:c>
      <x:c r="D23" s="11" t="str">
        <x:v>900 ГБ/с на GPU двунаправленно</x:v>
      </x:c>
      <x:c r="E23" s="11" t="str">
        <x:v>Один сервер: межсерверная GPU-сеть для этой комплектации не нужна; RDMA требуется отдельно при расширении</x:v>
      </x:c>
      <x:c r="F23" s="11" t="str">
        <x:v>Не применяется к одиночному узлу; NIC и сеть расширения согласовать по OEM</x:v>
      </x:c>
      <x:c r="G23" s="11" t="str">
        <x:v>Это характеристики SXM/DGX, а не любой PCIe-карты H100/H200. Межузловой обмен проходит через сеть.</x:v>
      </x:c>
      <x:c r="H23" s="11" t="str">
        <x:v>K3: H200 2×8, H100 4×8 в текущих рецептах; это схемы запуска, не универсальный минимум.</x:v>
      </x:c>
      <x:c r="I23" s="11"/>
      <x:c r="J23" s="18" t="str">
        <x:v>NVIDIA DGX H100/H200 User Guide
NVIDIA HGX H100 architecture
SGLang Kimi K3 deployment recipes</x:v>
      </x:c>
      <x:c r="K23" s="18" t="str">
        <x:v>https://docs.nvidia.com/dgx/dgxh100-user-guide/introduction-to-dgxh100.html
https://developer.nvidia.com/blog/introducing-nvidia-hgx-h100-an-accelerated-server-platform-for-ai-and-high-performance-computing/
https://docs.sglang.io/cookbook/autoregressive/Moonshotai/Kimi-K3</x:v>
      </x:c>
    </x:row>
    <x:row r="24" ht="75" customHeight="1">
      <x:c r="A24" s="11" t="str">
        <x:v>B3</x:v>
      </x:c>
      <x:c r="B24" s="11" t="str">
        <x:v>2 Mac по 512 ГБ</x:v>
      </x:c>
      <x:c r="C24" s="11" t="str">
        <x:v>Общая память CPU/GPU внутри одного Mac</x:v>
      </x:c>
      <x:c r="D24" s="11" t="str">
        <x:v>Полоса общей памяти не равна скорости связи нескольких Mac</x:v>
      </x:c>
      <x:c r="E24" s="11" t="str">
        <x:v>Между Mac — Ethernet/Thunderbolt с поддержкой выбранного движка</x:v>
      </x:c>
      <x:c r="F24" s="11" t="str">
        <x:v>10GbE штатно; Thunderbolt — по точной модели, транспорту и версии macOS</x:v>
      </x:c>
      <x:c r="G24" s="11" t="str">
        <x:v>Память нескольких Mac не объединяется автоматически; рабочая распределённая схема и поддержка формата весов обязательны.</x:v>
      </x:c>
      <x:c r="H24" s="11" t="str">
        <x:v>На целевых Mac проверить совместимость движка и реальную передачу между узлами; размер объединённой памяти не доказывает скорость.</x:v>
      </x:c>
      <x:c r="I24" s="11"/>
      <x:c r="J24" s="18" t="str">
        <x:v>Apple Mac Studio specifications</x:v>
      </x:c>
      <x:c r="K24" s="18" t="str">
        <x:v>https://www.apple.com/mac-studio/specs/</x:v>
      </x:c>
    </x:row>
    <x:row r="25" ht="75" customHeight="1">
      <x:c r="A25" s="11" t="str">
        <x:v>B4</x:v>
      </x:c>
      <x:c r="B25" s="11" t="str">
        <x:v>1 Mac 512 ГБ</x:v>
      </x:c>
      <x:c r="C25" s="11" t="str">
        <x:v>Общая память CPU/GPU внутри одного Mac</x:v>
      </x:c>
      <x:c r="D25" s="11" t="str">
        <x:v>Полоса общей памяти не равна скорости связи нескольких Mac</x:v>
      </x:c>
      <x:c r="E25" s="11" t="str">
        <x:v>В этой комплектации один узел; внешняя сеть не объединяет память автоматически</x:v>
      </x:c>
      <x:c r="F25" s="11" t="str">
        <x:v>Для локального одиночного запуска не является шиной GPU↔GPU</x:v>
      </x:c>
      <x:c r="G25" s="11" t="str">
        <x:v>Память нескольких Mac не объединяется автоматически; рабочая распределённая схема и поддержка формата весов обязательны.</x:v>
      </x:c>
      <x:c r="H25" s="11" t="str">
        <x:v>На целевых Mac проверить совместимость движка и реальную передачу между узлами; размер объединённой памяти не доказывает скорость.</x:v>
      </x:c>
      <x:c r="I25" s="11"/>
      <x:c r="J25" s="18" t="str">
        <x:v>Apple Mac Studio specifications</x:v>
      </x:c>
      <x:c r="K25" s="18" t="str">
        <x:v>https://www.apple.com/mac-studio/specs/</x:v>
      </x:c>
    </x:row>
    <x:row r="26" ht="75" customHeight="1">
      <x:c r="A26" s="11" t="str">
        <x:v>B5</x:v>
      </x:c>
      <x:c r="B26" s="11" t="str">
        <x:v>4 Mac по 512 ГБ</x:v>
      </x:c>
      <x:c r="C26" s="11" t="str">
        <x:v>Общая память CPU/GPU внутри одного Mac</x:v>
      </x:c>
      <x:c r="D26" s="11" t="str">
        <x:v>Полоса общей памяти не равна скорости связи нескольких Mac</x:v>
      </x:c>
      <x:c r="E26" s="11" t="str">
        <x:v>Между Mac — Ethernet/Thunderbolt с поддержкой выбранного движка</x:v>
      </x:c>
      <x:c r="F26" s="11" t="str">
        <x:v>10GbE штатно; Thunderbolt — по точной модели, транспорту и версии macOS</x:v>
      </x:c>
      <x:c r="G26" s="11" t="str">
        <x:v>Память нескольких Mac не объединяется автоматически; рабочая распределённая схема и поддержка формата весов обязательны.</x:v>
      </x:c>
      <x:c r="H26" s="11" t="str">
        <x:v>На целевых Mac проверить совместимость движка и реальную передачу между узлами; размер объединённой памяти не доказывает скорость.</x:v>
      </x:c>
      <x:c r="I26" s="11"/>
      <x:c r="J26" s="18" t="str">
        <x:v>Apple Mac Studio specifications</x:v>
      </x:c>
      <x:c r="K26" s="18" t="str">
        <x:v>https://www.apple.com/mac-studio/specs/</x:v>
      </x:c>
    </x:row>
    <x:row r="27" ht="78" customHeight="1">
      <x:c r="A27" s="11" t="str">
        <x:v>B6.1</x:v>
      </x:c>
      <x:c r="B27" s="11" t="str">
        <x:v>1 RTX PRO, 256 ГБ</x:v>
      </x:c>
      <x:c r="C27" s="11" t="str">
        <x:v>PCIe 5.0 x16; NVLink отсутствует</x:v>
      </x:c>
      <x:c r="D27" s="11" t="str">
        <x:v>Теоретически ≈63 ГБ/с в одну сторону на x16 после кодирования; P2P измеряется</x:v>
      </x:c>
      <x:c r="E27" s="11" t="str">
        <x:v>В этой комплектации один узел; внешняя сеть не объединяет память автоматически</x:v>
      </x:c>
      <x:c r="F27" s="11" t="str">
        <x:v>Для локального одиночного запуска не является шиной GPU↔GPU</x:v>
      </x:c>
      <x:c r="G27" s="11" t="str">
        <x:v>Физический x16 может работать как x8; общий uplink и NUMA ограничивают обмен. P2P/GPUDirect проверять, не обещать по названию GPU.</x:v>
      </x:c>
      <x:c r="H27" s="11" t="str">
        <x:v>Топология и тест P2P + NCCL; затем выбранный GGUF/MXFP4, длинный запрос и параллельные диалоги.</x:v>
      </x:c>
      <x:c r="I27" s="11"/>
      <x:c r="J27" s="18" t="str">
        <x:v>Lenovo RTX PRO 6000 Blackwell Server specifications
PCI-SIG PCI Express FAQ
NCCL GPU, topology, ACS and IOMMU checks
NCCL network diagnostics</x:v>
      </x:c>
      <x:c r="K27" s="18" t="str">
        <x:v>https://lenovopress.lenovo.com/lp2263-thinksystem-nvidia-rtx-pro-6000-blackwell-server-edition-pcie-gen5-gpu
https://pcisig.com/faq?field_category_value%5B%5D=pci_express_5.0
https://docs.nvidia.com/deeplearning/nccl/user-guide/docs/troubleshooting/gpu_troubleshooting.html
https://docs.nvidia.com/deeplearning/nccl/user-guide/docs/troubleshooting/networking_troubleshooting.html</x:v>
      </x:c>
    </x:row>
    <x:row r="28" ht="78" customHeight="1">
      <x:c r="A28" s="11" t="str">
        <x:v>B6.2</x:v>
      </x:c>
      <x:c r="B28" s="11" t="str">
        <x:v>4 RTX PRO, 1,5 ТБ</x:v>
      </x:c>
      <x:c r="C28" s="11" t="str">
        <x:v>PCIe 5.0 x16; NVLink отсутствует</x:v>
      </x:c>
      <x:c r="D28" s="11" t="str">
        <x:v>Теоретически ≈63 ГБ/с в одну сторону на x16 после кодирования; P2P измеряется</x:v>
      </x:c>
      <x:c r="E28" s="11" t="str">
        <x:v>Один сервер: межсерверная GPU-сеть для этой комплектации не нужна; RDMA требуется отдельно при расширении</x:v>
      </x:c>
      <x:c r="F28" s="11" t="str">
        <x:v>Не применяется к одиночному узлу; NIC и сеть расширения согласовать по OEM</x:v>
      </x:c>
      <x:c r="G28" s="11" t="str">
        <x:v>384 ГБ VRAM и 1,5 ТБ RAM — разные уровни памяти. Нужны CPU/RAM bandwidth и проверка offload через PCIe; скорость не выводится из суммы памяти.</x:v>
      </x:c>
      <x:c r="H28" s="11" t="str">
        <x:v>Топология и тест P2P + NCCL; затем выбранный GGUF/MXFP4, длинный запрос и параллельные диалоги.</x:v>
      </x:c>
      <x:c r="I28" s="11"/>
      <x:c r="J28" s="18" t="str">
        <x:v>Lenovo RTX PRO 6000 Blackwell Server specifications
PCI-SIG PCI Express FAQ
NCCL GPU, topology, ACS and IOMMU checks
NCCL network diagnostics</x:v>
      </x:c>
      <x:c r="K28" s="18" t="str">
        <x:v>https://lenovopress.lenovo.com/lp2263-thinksystem-nvidia-rtx-pro-6000-blackwell-server-edition-pcie-gen5-gpu
https://pcisig.com/faq?field_category_value%5B%5D=pci_express_5.0
https://docs.nvidia.com/deeplearning/nccl/user-guide/docs/troubleshooting/gpu_troubleshooting.html
https://docs.nvidia.com/deeplearning/nccl/user-guide/docs/troubleshooting/networking_troubleshooting.html</x:v>
      </x:c>
    </x:row>
    <x:row r="29" ht="78" customHeight="1">
      <x:c r="A29" s="11" t="str">
        <x:v>B6.3</x:v>
      </x:c>
      <x:c r="B29" s="11" t="str">
        <x:v>8 RTX PRO, 1,5 ТБ</x:v>
      </x:c>
      <x:c r="C29" s="11" t="str">
        <x:v>PCIe 5.0 x16; NVLink отсутствует</x:v>
      </x:c>
      <x:c r="D29" s="11" t="str">
        <x:v>Теоретически ≈63 ГБ/с в одну сторону на x16 после кодирования; P2P измеряется</x:v>
      </x:c>
      <x:c r="E29" s="11" t="str">
        <x:v>Один сервер: межсерверная GPU-сеть для этой комплектации не нужна; RDMA требуется отдельно при расширении</x:v>
      </x:c>
      <x:c r="F29" s="11" t="str">
        <x:v>Не применяется к одиночному узлу; NIC и сеть расширения согласовать по OEM</x:v>
      </x:c>
      <x:c r="G29" s="11" t="str">
        <x:v>768 ГБ VRAM достаточно по объёму только для подходящих компактных весов; это не обещание полной K3.1. PCIe/P2P и общий uplink — главные риски восьми RTX без NVLink.</x:v>
      </x:c>
      <x:c r="H29" s="11" t="str">
        <x:v>Топология и тест P2P + NCCL; затем выбранный GGUF/MXFP4, длинный запрос и параллельные диалоги.</x:v>
      </x:c>
      <x:c r="I29" s="11"/>
      <x:c r="J29" s="18" t="str">
        <x:v>Lenovo RTX PRO 6000 Blackwell Server specifications
PCI-SIG PCI Express FAQ
NCCL GPU, topology, ACS and IOMMU checks
NCCL network diagnostics</x:v>
      </x:c>
      <x:c r="K29" s="18" t="str">
        <x:v>https://lenovopress.lenovo.com/lp2263-thinksystem-nvidia-rtx-pro-6000-blackwell-server-edition-pcie-gen5-gpu
https://pcisig.com/faq?field_category_value%5B%5D=pci_express_5.0
https://docs.nvidia.com/deeplearning/nccl/user-guide/docs/troubleshooting/gpu_troubleshooting.html
https://docs.nvidia.com/deeplearning/nccl/user-guide/docs/troubleshooting/networking_troubleshooting.html</x:v>
      </x:c>
    </x:row>
    <x:row r="30" ht="78" customHeight="1">
      <x:c r="A30" s="11" t="str">
        <x:v>B7.1</x:v>
      </x:c>
      <x:c r="B30" s="11" t="str">
        <x:v>20 RTX PRO</x:v>
      </x:c>
      <x:c r="C30" s="11" t="str">
        <x:v>PCIe 5.0 x16; NVLink отсутствует</x:v>
      </x:c>
      <x:c r="D30" s="11" t="str">
        <x:v>Теоретически ≈63 ГБ/с в одну сторону на x16 после кодирования; P2P измеряется</x:v>
      </x:c>
      <x:c r="E30" s="11" t="str">
        <x:v>Для нескольких серверов: отдельная IB/RoCE-сеть</x:v>
      </x:c>
      <x:c r="F30" s="11" t="str">
        <x:v>Определяется NIC, PCIe-путём и switch; не задана RTX PRO</x:v>
      </x:c>
      <x:c r="G30" s="11" t="str">
        <x:v>Физический x16 может работать как x8; общий uplink и NUMA ограничивают обмен. P2P/GPUDirect проверять, не обещать по названию GPU.</x:v>
      </x:c>
      <x:c r="H30" s="11" t="str">
        <x:v>Топология и тест P2P + NCCL; затем выбранный GGUF/MXFP4, длинный запрос и параллельные диалоги.</x:v>
      </x:c>
      <x:c r="I30" s="11"/>
      <x:c r="J30" s="18" t="str">
        <x:v>Lenovo RTX PRO 6000 Blackwell Server specifications
PCI-SIG PCI Express FAQ
NCCL GPU, topology, ACS and IOMMU checks
NCCL network diagnostics</x:v>
      </x:c>
      <x:c r="K30" s="18" t="str">
        <x:v>https://lenovopress.lenovo.com/lp2263-thinksystem-nvidia-rtx-pro-6000-blackwell-server-edition-pcie-gen5-gpu
https://pcisig.com/faq?field_category_value%5B%5D=pci_express_5.0
https://docs.nvidia.com/deeplearning/nccl/user-guide/docs/troubleshooting/gpu_troubleshooting.html
https://docs.nvidia.com/deeplearning/nccl/user-guide/docs/troubleshooting/networking_troubleshooting.html</x:v>
      </x:c>
    </x:row>
    <x:row r="31" ht="78" customHeight="1">
      <x:c r="A31" s="11" t="str">
        <x:v>B7.2</x:v>
      </x:c>
      <x:c r="B31" s="11" t="str">
        <x:v>24 RTX PRO</x:v>
      </x:c>
      <x:c r="C31" s="11" t="str">
        <x:v>PCIe 5.0 x16; NVLink отсутствует</x:v>
      </x:c>
      <x:c r="D31" s="11" t="str">
        <x:v>Теоретически ≈63 ГБ/с в одну сторону на x16 после кодирования; P2P измеряется</x:v>
      </x:c>
      <x:c r="E31" s="11" t="str">
        <x:v>Для нескольких серверов: отдельная IB/RoCE-сеть</x:v>
      </x:c>
      <x:c r="F31" s="11" t="str">
        <x:v>Определяется NIC, PCIe-путём и switch; не задана RTX PRO</x:v>
      </x:c>
      <x:c r="G31" s="11" t="str">
        <x:v>Физический x16 может работать как x8; общий uplink и NUMA ограничивают обмен. P2P/GPUDirect проверять, не обещать по названию GPU.</x:v>
      </x:c>
      <x:c r="H31" s="11" t="str">
        <x:v>Топология и тест P2P + NCCL; затем выбранный GGUF/MXFP4, длинный запрос и параллельные диалоги.</x:v>
      </x:c>
      <x:c r="I31" s="11"/>
      <x:c r="J31" s="18" t="str">
        <x:v>Lenovo RTX PRO 6000 Blackwell Server specifications
PCI-SIG PCI Express FAQ
NCCL GPU, topology, ACS and IOMMU checks
NCCL network diagnostics</x:v>
      </x:c>
      <x:c r="K31" s="18" t="str">
        <x:v>https://lenovopress.lenovo.com/lp2263-thinksystem-nvidia-rtx-pro-6000-blackwell-server-edition-pcie-gen5-gpu
https://pcisig.com/faq?field_category_value%5B%5D=pci_express_5.0
https://docs.nvidia.com/deeplearning/nccl/user-guide/docs/troubleshooting/gpu_troubleshooting.html
https://docs.nvidia.com/deeplearning/nccl/user-guide/docs/troubleshooting/networking_troubleshooting.html</x:v>
      </x:c>
    </x:row>
    <x:row r="32" ht="78" customHeight="1">
      <x:c r="A32" s="11" t="str">
        <x:v>B7.3</x:v>
      </x:c>
      <x:c r="B32" s="11" t="str">
        <x:v>32 RTX PRO</x:v>
      </x:c>
      <x:c r="C32" s="11" t="str">
        <x:v>PCIe 5.0 x16; NVLink отсутствует</x:v>
      </x:c>
      <x:c r="D32" s="11" t="str">
        <x:v>Теоретически ≈63 ГБ/с в одну сторону на x16 после кодирования; P2P измеряется</x:v>
      </x:c>
      <x:c r="E32" s="11" t="str">
        <x:v>Для нескольких серверов: отдельная IB/RoCE-сеть</x:v>
      </x:c>
      <x:c r="F32" s="11" t="str">
        <x:v>Определяется NIC, PCIe-путём и switch; не задана RTX PRO</x:v>
      </x:c>
      <x:c r="G32" s="11" t="str">
        <x:v>Физический x16 может работать как x8; общий uplink и NUMA ограничивают обмен. P2P/GPUDirect проверять, не обещать по названию GPU.</x:v>
      </x:c>
      <x:c r="H32" s="11" t="str">
        <x:v>Топология и тест P2P + NCCL; затем выбранный GGUF/MXFP4, длинный запрос и параллельные диалоги.</x:v>
      </x:c>
      <x:c r="I32" s="11"/>
      <x:c r="J32" s="18" t="str">
        <x:v>Lenovo RTX PRO 6000 Blackwell Server specifications
PCI-SIG PCI Express FAQ
NCCL GPU, topology, ACS and IOMMU checks
NCCL network diagnostics</x:v>
      </x:c>
      <x:c r="K32" s="18" t="str">
        <x:v>https://lenovopress.lenovo.com/lp2263-thinksystem-nvidia-rtx-pro-6000-blackwell-server-edition-pcie-gen5-gpu
https://pcisig.com/faq?field_category_value%5B%5D=pci_express_5.0
https://docs.nvidia.com/deeplearning/nccl/user-guide/docs/troubleshooting/gpu_troubleshooting.html
https://docs.nvidia.com/deeplearning/nccl/user-guide/docs/troubleshooting/networking_troubleshooting.html</x:v>
      </x:c>
    </x:row>
    <x:row r="33" ht="78" customHeight="1">
      <x:c r="A33" s="11" t="str">
        <x:v>B8.1</x:v>
      </x:c>
      <x:c r="B33" s="11" t="str">
        <x:v>56 RTX 5090</x:v>
      </x:c>
      <x:c r="C33" s="11" t="str">
        <x:v>PCIe 5.0; отдельная NVLink-связь не предусмотрена в этой сборке</x:v>
      </x:c>
      <x:c r="D33" s="11" t="str">
        <x:v>Теоретический предел x16 ≈63 ГБ/с в одну сторону; это не замер GPU↔GPU</x:v>
      </x:c>
      <x:c r="E33" s="11" t="str">
        <x:v>Между рабочими станциями — отдельная сеть</x:v>
      </x:c>
      <x:c r="F33" s="11" t="str">
        <x:v>Не подтверждена; нужно указать NIC и транспорт движка</x:v>
      </x:c>
      <x:c r="G33" s="11" t="str">
        <x:v>Не считать P2P или RDMA рабочими без испытания. Много карт и узлов не гарантируют масштабирование MoE.</x:v>
      </x:c>
      <x:c r="H33" s="11" t="str">
        <x:v>Пробный кластер до массовой закупки: топология, transport, время первого токена и скорость каждого ответа.</x:v>
      </x:c>
      <x:c r="I33" s="11"/>
      <x:c r="J33" s="18" t="str">
        <x:v>NVIDIA GeForce official specifications
PCI-SIG PCI Express FAQ
NCCL GPU, topology, ACS and IOMMU checks
NCCL network diagnostics</x:v>
      </x:c>
      <x:c r="K33" s="18" t="str">
        <x:v>https://www.nvidia.com/en-me/geforce/graphics-cards/compare/?section=compare-specs
https://pcisig.com/faq?field_category_value%5B%5D=pci_express_5.0
https://docs.nvidia.com/deeplearning/nccl/user-guide/docs/troubleshooting/gpu_troubleshooting.html
https://docs.nvidia.com/deeplearning/nccl/user-guide/docs/troubleshooting/networking_troubleshooting.html</x:v>
      </x:c>
    </x:row>
    <x:row r="34" ht="75" customHeight="1">
      <x:c r="A34" s="11" t="str">
        <x:v>B8.2</x:v>
      </x:c>
      <x:c r="B34" s="11" t="str">
        <x:v>64 R9700</x:v>
      </x:c>
      <x:c r="C34" s="11" t="str">
        <x:v>PCIe; точная GPU↔GPU топология требует проверки OEM</x:v>
      </x:c>
      <x:c r="D34" s="11" t="str">
        <x:v>Не подтверждено для целевого сервера</x:v>
      </x:c>
      <x:c r="E34" s="11" t="str">
        <x:v>Отдельная межсерверная RDMA-сеть по проекту</x:v>
      </x:c>
      <x:c r="F34" s="11" t="str">
        <x:v>Не подтверждено</x:v>
      </x:c>
      <x:c r="G34" s="11" t="str">
        <x:v>Проверить поддержку конкретной Radeon в ROCm и движке, P2P, число линий и CPU/NIC affinity. Не переносить характеристики Instinct.</x:v>
      </x:c>
      <x:c r="H34" s="11" t="str">
        <x:v>Пробный узел и небольшой кластер до закупки 64 карт; точные веса K3/K3.1 и скорость не подтверждены.</x:v>
      </x:c>
      <x:c r="I34" s="11"/>
      <x:c r="J34" s="18" t="str">
        <x:v>NCCL network diagnostics
Moonshot Kimi K3 model card</x:v>
      </x:c>
      <x:c r="K34" s="18" t="str">
        <x:v>https://docs.nvidia.com/deeplearning/nccl/user-guide/docs/troubleshooting/networking_troubleshooting.html
https://huggingface.co/moonshotai/Kimi-K3</x:v>
      </x:c>
    </x:row>
    <x:row r="35" ht="75" customHeight="1">
      <x:c r="A35" s="11" t="str">
        <x:v>B9</x:v>
      </x:c>
      <x:c r="B35" s="11" t="str">
        <x:v>CPU, RAM 3 ТБ</x:v>
      </x:c>
      <x:c r="C35" s="11" t="str">
        <x:v>GPU нет; DDR5 и межсокетная связь CPU</x:v>
      </x:c>
      <x:c r="D35" s="11" t="str">
        <x:v>Полоса зависит от CPU, каналов DIMM, частот и NUMA</x:v>
      </x:c>
      <x:c r="E35" s="11" t="str">
        <x:v>Межсерверная сеть для одного узла не нужна</x:v>
      </x:c>
      <x:c r="F35" s="11" t="str">
        <x:v>Не применяется</x:v>
      </x:c>
      <x:c r="G35" s="11" t="str">
        <x:v>Заполнить каналы памяти симметрично; сравнивать реальную пропускную способность RAM, а не только её объём.</x:v>
      </x:c>
      <x:c r="H35" s="11" t="str">
        <x:v>Проверить движок на CPU и измерить нужный запрос; 3 ТБ RAM не означает скорость GPU-кластера.</x:v>
      </x:c>
      <x:c r="I35" s="11"/>
      <x:c r="J35" s="18" t="str">
        <x:v>Moonshot Kimi K3 model card</x:v>
      </x:c>
      <x:c r="K35" s="18" t="str">
        <x:v>https://huggingface.co/moonshotai/Kimi-K3</x:v>
      </x:c>
    </x:row>
    <x:row r="36" ht="78" customHeight="1">
      <x:c r="A36" s="11" t="str">
        <x:v>B10.1</x:v>
      </x:c>
      <x:c r="B36" s="11" t="str">
        <x:v>1 RTX + SSD</x:v>
      </x:c>
      <x:c r="C36" s="11" t="str">
        <x:v>PCIe 5.0 x16; NVLink отсутствует</x:v>
      </x:c>
      <x:c r="D36" s="11" t="str">
        <x:v>Теоретически ≈63 ГБ/с в одну сторону на x16 после кодирования; P2P измеряется</x:v>
      </x:c>
      <x:c r="E36" s="11" t="str">
        <x:v>В этой комплектации один узел; внешняя сеть не объединяет память автоматически</x:v>
      </x:c>
      <x:c r="F36" s="11" t="str">
        <x:v>Для локального одиночного запуска не является шиной GPU↔GPU</x:v>
      </x:c>
      <x:c r="G36" s="11" t="str">
        <x:v>При SSD-offload ограничением становятся чтение NVMe, PCIe и работа движка; SSD ёмкость не заменяет быстрый рабочий набор в RAM/VRAM.</x:v>
      </x:c>
      <x:c r="H36" s="11" t="str">
        <x:v>Топология и тест P2P + NCCL; затем выбранный GGUF/MXFP4, длинный запрос и параллельные диалоги.</x:v>
      </x:c>
      <x:c r="I36" s="11"/>
      <x:c r="J36" s="18" t="str">
        <x:v>Lenovo RTX PRO 6000 Blackwell Server specifications
PCI-SIG PCI Express FAQ
NCCL GPU, topology, ACS and IOMMU checks
NCCL network diagnostics</x:v>
      </x:c>
      <x:c r="K36" s="18" t="str">
        <x:v>https://lenovopress.lenovo.com/lp2263-thinksystem-nvidia-rtx-pro-6000-blackwell-server-edition-pcie-gen5-gpu
https://pcisig.com/faq?field_category_value%5B%5D=pci_express_5.0
https://docs.nvidia.com/deeplearning/nccl/user-guide/docs/troubleshooting/gpu_troubleshooting.html
https://docs.nvidia.com/deeplearning/nccl/user-guide/docs/troubleshooting/networking_troubleshooting.html</x:v>
      </x:c>
    </x:row>
    <x:row r="37" ht="78" customHeight="1">
      <x:c r="A37" s="11" t="str">
        <x:v>B10.2</x:v>
      </x:c>
      <x:c r="B37" s="11" t="str">
        <x:v>1 RTX + CXL</x:v>
      </x:c>
      <x:c r="C37" s="11" t="str">
        <x:v>PCIe 5.0 x16; NVLink отсутствует</x:v>
      </x:c>
      <x:c r="D37" s="11" t="str">
        <x:v>Теоретически ≈63 ГБ/с в одну сторону на x16 после кодирования; P2P измеряется</x:v>
      </x:c>
      <x:c r="E37" s="11" t="str">
        <x:v>В этой комплектации один узел; внешняя сеть не объединяет память автоматически</x:v>
      </x:c>
      <x:c r="F37" s="11" t="str">
        <x:v>Для локального одиночного запуска не является шиной GPU↔GPU</x:v>
      </x:c>
      <x:c r="G37" s="11" t="str">
        <x:v>CXL добавляет ёмкость с иными задержками/полосой, но не делает её HBM. Проверить поддержку платформой/ОС, NUMA placement и реальный режим движка.</x:v>
      </x:c>
      <x:c r="H37" s="11" t="str">
        <x:v>Топология и тест P2P + NCCL; затем выбранный GGUF/MXFP4, длинный запрос и параллельные диалоги.</x:v>
      </x:c>
      <x:c r="I37" s="11"/>
      <x:c r="J37" s="18" t="str">
        <x:v>Lenovo RTX PRO 6000 Blackwell Server specifications
PCI-SIG PCI Express FAQ
NCCL GPU, topology, ACS and IOMMU checks
NCCL network diagnostics</x:v>
      </x:c>
      <x:c r="K37" s="18" t="str">
        <x:v>https://lenovopress.lenovo.com/lp2263-thinksystem-nvidia-rtx-pro-6000-blackwell-server-edition-pcie-gen5-gpu
https://pcisig.com/faq?field_category_value%5B%5D=pci_express_5.0
https://docs.nvidia.com/deeplearning/nccl/user-guide/docs/troubleshooting/gpu_troubleshooting.html
https://docs.nvidia.com/deeplearning/nccl/user-guide/docs/troubleshooting/networking_troubleshooting.html</x:v>
      </x:c>
    </x:row>
    <x:row r="38" ht="75" customHeight="1">
      <x:c r="A38" s="11" t="str">
        <x:v>C1.1</x:v>
      </x:c>
      <x:c r="B38" s="11" t="str">
        <x:v>1 DGX Spark</x:v>
      </x:c>
      <x:c r="C38" s="11" t="str">
        <x:v>Один интегрированный GPU и общая память на Spark</x:v>
      </x:c>
      <x:c r="D38" s="11" t="str">
        <x:v>Отдельной шины GPU↔GPU внутри устройства нет</x:v>
      </x:c>
      <x:c r="E38" s="11" t="str">
        <x:v>В этой комплектации один узел; внешняя сеть не объединяет память автоматически</x:v>
      </x:c>
      <x:c r="F38" s="11" t="str">
        <x:v>Для локального одиночного запуска не является шиной GPU↔GPU</x:v>
      </x:c>
      <x:c r="G38" s="11" t="str">
        <x:v>Совместимые кабели и схема кластера обязательны. 512 ГБ четырёх устройств — распределённая память, не единая локальная HBM.</x:v>
      </x:c>
      <x:c r="H38" s="11" t="str">
        <x:v>Проверить точную модель/квант, поддерживаемую схему нескольких Spark и фактическую скорость, не переносить результаты DGX B300.</x:v>
      </x:c>
      <x:c r="I38" s="11"/>
      <x:c r="J38" s="18" t="str">
        <x:v>NVIDIA DGX Spark ConnectX-7 networking</x:v>
      </x:c>
      <x:c r="K38" s="18" t="str">
        <x:v>https://docs.nvidia.com/dgx/dgx-spark/spark-clustering.html</x:v>
      </x:c>
    </x:row>
    <x:row r="39" ht="75" customHeight="1">
      <x:c r="A39" s="11" t="str">
        <x:v>C1.2</x:v>
      </x:c>
      <x:c r="B39" s="11" t="str">
        <x:v>4 DGX Spark</x:v>
      </x:c>
      <x:c r="C39" s="11" t="str">
        <x:v>Один интегрированный GPU и общая память на Spark</x:v>
      </x:c>
      <x:c r="D39" s="11" t="str">
        <x:v>Отдельной шины GPU↔GPU внутри устройства нет</x:v>
      </x:c>
      <x:c r="E39" s="11" t="str">
        <x:v>ConnectX-7, QSFP; Ethernet, не InfiniBand</x:v>
      </x:c>
      <x:c r="F39" s="11" t="str">
        <x:v>До 200 Гбит/с на порт, до 25 ГБ/с номинально в одну сторону до накладных расходов</x:v>
      </x:c>
      <x:c r="G39" s="11" t="str">
        <x:v>Совместимые кабели и схема кластера обязательны. 512 ГБ четырёх устройств — распределённая память, не единая локальная HBM.</x:v>
      </x:c>
      <x:c r="H39" s="11" t="str">
        <x:v>Проверить точную модель/квант, поддерживаемую схему нескольких Spark и фактическую скорость, не переносить результаты DGX B300.</x:v>
      </x:c>
      <x:c r="I39" s="11"/>
      <x:c r="J39" s="18" t="str">
        <x:v>NVIDIA DGX Spark ConnectX-7 networking</x:v>
      </x:c>
      <x:c r="K39" s="18" t="str">
        <x:v>https://docs.nvidia.com/dgx/dgx-spark/spark-clustering.html</x:v>
      </x:c>
    </x:row>
    <x:row r="40" ht="75" customHeight="1">
      <x:c r="A40" s="11" t="str">
        <x:v>C2</x:v>
      </x:c>
      <x:c r="B40" s="11" t="str">
        <x:v>DGX Station</x:v>
      </x:c>
      <x:c r="C40" s="11" t="str">
        <x:v>Один GPU; NVLink-C2C соединяет Grace CPU и GPU</x:v>
      </x:c>
      <x:c r="D40" s="11" t="str">
        <x:v>900 ГБ/с C2C по спецификации; это CPU↔GPU, не межсерверный NVLink</x:v>
      </x:c>
      <x:c r="E40" s="11" t="str">
        <x:v>ConnectX-8 Ethernet</x:v>
      </x:c>
      <x:c r="F40" s="11" t="str">
        <x:v>До 800 Гбит/с на сетевую конфигурацию</x:v>
      </x:c>
      <x:c r="G40" s="11" t="str">
        <x:v>252 ГБ HBM и 496 ГБ RAM имеют разную полосу. C2C и внешняя сеть не дают одинаковую скорость доступа ко всей памяти.</x:v>
      </x:c>
      <x:c r="H40" s="11" t="str">
        <x:v>Проверить размещение модели и её рабочих состояний по HBM/RAM; возможность сетевой пары не подтверждает K3.1.</x:v>
      </x:c>
      <x:c r="I40" s="11"/>
      <x:c r="J40" s="18" t="str">
        <x:v>NVIDIA DGX Station specifications</x:v>
      </x:c>
      <x:c r="K40" s="18" t="str">
        <x:v>https://www.nvidia.com/en-us/products/workstations/dgx-station/</x:v>
      </x:c>
    </x:row>
    <x:row r="41" ht="75" customHeight="1">
      <x:c r="A41" s="11" t="str">
        <x:v>C3</x:v>
      </x:c>
      <x:c r="B41" s="11" t="str">
        <x:v>4 Atlas 800 A3</x:v>
      </x:c>
      <x:c r="C41" s="11" t="str">
        <x:v>Ascend HCCS/ткань Atlas A3; точная схема по OEM</x:v>
      </x:c>
      <x:c r="D41" s="11" t="str">
        <x:v>Не подтверждено для выбранной поставки</x:v>
      </x:c>
      <x:c r="E41" s="11" t="str">
        <x:v>Сеть, коммутаторы и кабели по проекту OEM</x:v>
      </x:c>
      <x:c r="F41" s="11" t="str">
        <x:v>Не подтверждено</x:v>
      </x:c>
      <x:c r="G41" s="11" t="str">
        <x:v>Название будущего комплекса и сумма памяти недостаточны: нужны актуальная спецификация, состав поставки, дата доступности и поддержка движка.</x:v>
      </x:c>
      <x:c r="H41" s="11" t="str">
        <x:v>SGLang публикует A3 4×8 карт / 64 dies; нужны соответствующие W4A8-веса, CANN, образ и топология. K3.1 не подтверждена.</x:v>
      </x:c>
      <x:c r="I41" s="11"/>
      <x:c r="J41" s="18" t="str">
        <x:v>SGLang Kimi K3 deployment recipes</x:v>
      </x:c>
      <x:c r="K41" s="18" t="str">
        <x:v>https://docs.sglang.io/cookbook/autoregressive/Moonshotai/Kimi-K3</x:v>
      </x:c>
    </x:row>
    <x:row r="42" ht="75" customHeight="1">
      <x:c r="A42" s="11" t="str">
        <x:v>C4</x:v>
      </x:c>
      <x:c r="B42" s="11" t="str">
        <x:v>16 Gaudi 3</x:v>
      </x:c>
      <x:c r="C42" s="11" t="str">
        <x:v>Встроенная Ethernet/RoCE-связь; 21 scale-up порт на ускоритель</x:v>
      </x:c>
      <x:c r="D42" s="11" t="str">
        <x:v>21×200 Гбит/с scale-up на ускоритель; не сопоставлять напрямую с двунаправленным NVLink</x:v>
      </x:c>
      <x:c r="E42" s="11" t="str">
        <x:v>3 scale-out порта по 200 Гбит/с на ускоритель</x:v>
      </x:c>
      <x:c r="F42" s="11" t="str">
        <x:v>3×200 Гбит/с на ускоритель до накладных расходов</x:v>
      </x:c>
      <x:c r="G42" s="11" t="str">
        <x:v>Нужны совместимые внешние коммутаторы/кабели и SynapseAI. Наличие HBM и RoCE не доказывает поддержку архитектуры K3.</x:v>
      </x:c>
      <x:c r="H42" s="11" t="str">
        <x:v>Потребовать действующий запуск выбранных весов; не считать Gaudi заменой CUDA/ROCm без адаптации.</x:v>
      </x:c>
      <x:c r="I42" s="11"/>
      <x:c r="J42" s="18" t="str">
        <x:v>Intel Gaudi 3 cluster reference design</x:v>
      </x:c>
      <x:c r="K42" s="18" t="str">
        <x:v>https://cdrdv2-public.intel.com/833842/gaudi-3-ai-accelerator-cluster-ref-design-white-paper.pdf</x:v>
      </x:c>
    </x:row>
    <x:row r="43" ht="78" customHeight="1">
      <x:c r="A43" s="11" t="str">
        <x:v>C5.1</x:v>
      </x:c>
      <x:c r="B43" s="11" t="str">
        <x:v>1 RTX PRO, 8–32B</x:v>
      </x:c>
      <x:c r="C43" s="11" t="str">
        <x:v>PCIe 5.0 x16; NVLink отсутствует</x:v>
      </x:c>
      <x:c r="D43" s="11" t="str">
        <x:v>Теоретически ≈63 ГБ/с в одну сторону на x16 после кодирования; P2P измеряется</x:v>
      </x:c>
      <x:c r="E43" s="11" t="str">
        <x:v>В этой комплектации один узел; внешняя сеть не объединяет память автоматически</x:v>
      </x:c>
      <x:c r="F43" s="11" t="str">
        <x:v>Для локального одиночного запуска не является шиной GPU↔GPU</x:v>
      </x:c>
      <x:c r="G43" s="11" t="str">
        <x:v>Физический x16 может работать как x8; общий uplink и NUMA ограничивают обмен. P2P/GPUDirect проверять, не обещать по названию GPU.</x:v>
      </x:c>
      <x:c r="H43" s="11" t="str">
        <x:v>Топология и тест P2P + NCCL; затем выбранный GGUF/MXFP4, длинный запрос и параллельные диалоги.</x:v>
      </x:c>
      <x:c r="I43" s="11"/>
      <x:c r="J43" s="18" t="str">
        <x:v>Lenovo RTX PRO 6000 Blackwell Server specifications
PCI-SIG PCI Express FAQ
NCCL GPU, topology, ACS and IOMMU checks
NCCL network diagnostics</x:v>
      </x:c>
      <x:c r="K43" s="18" t="str">
        <x:v>https://lenovopress.lenovo.com/lp2263-thinksystem-nvidia-rtx-pro-6000-blackwell-server-edition-pcie-gen5-gpu
https://pcisig.com/faq?field_category_value%5B%5D=pci_express_5.0
https://docs.nvidia.com/deeplearning/nccl/user-guide/docs/troubleshooting/gpu_troubleshooting.html
https://docs.nvidia.com/deeplearning/nccl/user-guide/docs/troubleshooting/networking_troubleshooting.html</x:v>
      </x:c>
    </x:row>
    <x:row r="44" ht="78" customHeight="1">
      <x:c r="A44" s="11" t="str">
        <x:v>C5.2</x:v>
      </x:c>
      <x:c r="B44" s="11" t="str">
        <x:v>1 RTX 5090, 8–32B</x:v>
      </x:c>
      <x:c r="C44" s="11" t="str">
        <x:v>PCIe 5.0; отдельная NVLink-связь не предусмотрена в этой сборке</x:v>
      </x:c>
      <x:c r="D44" s="11" t="str">
        <x:v>Теоретический предел x16 ≈63 ГБ/с в одну сторону; это не замер GPU↔GPU</x:v>
      </x:c>
      <x:c r="E44" s="11" t="str">
        <x:v>В этой комплектации один узел; внешняя сеть не объединяет память автоматически</x:v>
      </x:c>
      <x:c r="F44" s="11" t="str">
        <x:v>Для локального одиночного запуска не является шиной GPU↔GPU</x:v>
      </x:c>
      <x:c r="G44" s="11" t="str">
        <x:v>Не считать P2P или RDMA рабочими без испытания. Много карт и узлов не гарантируют масштабирование MoE.</x:v>
      </x:c>
      <x:c r="H44" s="11" t="str">
        <x:v>Пробный кластер до массовой закупки: топология, transport, время первого токена и скорость каждого ответа.</x:v>
      </x:c>
      <x:c r="I44" s="11"/>
      <x:c r="J44" s="18" t="str">
        <x:v>NVIDIA GeForce official specifications
PCI-SIG PCI Express FAQ
NCCL GPU, topology, ACS and IOMMU checks
NCCL network diagnostics</x:v>
      </x:c>
      <x:c r="K44" s="18" t="str">
        <x:v>https://www.nvidia.com/en-me/geforce/graphics-cards/compare/?section=compare-specs
https://pcisig.com/faq?field_category_value%5B%5D=pci_express_5.0
https://docs.nvidia.com/deeplearning/nccl/user-guide/docs/troubleshooting/gpu_troubleshooting.html
https://docs.nvidia.com/deeplearning/nccl/user-guide/docs/troubleshooting/networking_troubleshooting.html</x:v>
      </x:c>
    </x:row>
  </x:sheetData>
  <x:pageMargins left="0.7" right="0.7" top="0.75" bottom="0.75" header="0.3" footer="0.3"/>
  <x:tableParts count="1">
    <x:tablePart xmlns:r="http://schemas.openxmlformats.org/officeDocument/2006/relationships" r:id="R676fe6790fbb4454"/>
  </x:tableParts>
</x:worksheet>
</file>

<file path=xl/worksheets/sheet4.xml><?xml version="1.0" encoding="utf-8"?>
<x:worksheet xmlns:x="http://schemas.openxmlformats.org/spreadsheetml/2006/main">
  <x:sheetPr>
    <x:tabColor rgb="FF607D9D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1.110000610351562" hidden="0" customWidth="1"/>
    <x:col min="2" max="2" width="57.779998779296875" hidden="0" customWidth="1"/>
    <x:col min="3" max="3" width="56.66999816894531" hidden="0" customWidth="1"/>
    <x:col min="4" max="4" width="2.6700000762939453" hidden="0" customWidth="1"/>
    <x:col min="5" max="5" width="55.560001373291016" hidden="0" customWidth="1"/>
    <x:col min="6" max="6" width="138.88999938964844" hidden="0" customWidth="1"/>
  </x:cols>
  <x:sheetData>
    <x:row r="1" ht="26" customHeight="1">
      <x:c r="A1" s="3"/>
      <x:c r="B1" s="3"/>
      <x:c r="C1" s="3"/>
      <x:c r="D1" s="3"/>
      <x:c r="E1" s="3"/>
      <x:c r="F1" s="3"/>
    </x:row>
    <x:row r="2" ht="32" customHeight="1">
      <x:c r="A2" s="5" t="str">
        <x:v>Что подтвердить перед покупкой</x:v>
      </x:c>
      <x:c r="B2" s="3"/>
      <x:c r="C2" s="3"/>
      <x:c r="D2" s="3"/>
      <x:c r="E2" s="3"/>
      <x:c r="F2" s="3"/>
    </x:row>
    <x:row r="3" ht="26" customHeight="1">
      <x:c r="A3" s="7" t="str">
        <x:v>Техническая сверка: 02.11.2026. Подтверждение поставщика относится к точной комплектации.</x:v>
      </x:c>
      <x:c r="B3" s="3"/>
      <x:c r="C3" s="3"/>
      <x:c r="D3" s="3"/>
      <x:c r="E3" s="3"/>
      <x:c r="F3" s="3"/>
    </x:row>
    <x:row r="4" ht="26" customHeight="1">
      <x:c r="A4" s="3"/>
      <x:c r="B4" s="3"/>
      <x:c r="C4" s="3"/>
      <x:c r="D4" s="3"/>
      <x:c r="E4" s="3"/>
      <x:c r="F4" s="3"/>
    </x:row>
    <x:row r="5" ht="85" customHeight="1">
      <x:c r="A5" s="36" t="str">
        <x:v>Kimi K3.1 Pro</x:v>
      </x:c>
      <x:c r="B5" s="11" t="str">
        <x:v>Kimi K3.1 Pro доступна в API; Moonshot обещает полные веса к 4 ноября. Это post-trained K3 класса 3T с контекстом 1M. Точный размер, формат и требования локального K3.1 пока не подтверждены. Близкий класс железа — ожидаемый вывод, не результат испытания.</x:v>
      </x:c>
      <x:c r="C5" s="11"/>
      <x:c r="D5" s="10"/>
      <x:c r="E5" s="18" t="str">
        <x:v>Moonshot: Introducing Kimi K3.1 Pro
Moonshot Kimi K3 model card
Moonshot Kimi K3 model files
SGLang Kimi K3 deployment recipes</x:v>
      </x:c>
      <x:c r="F5" s="18" t="str">
        <x:v>https://www.kimi.ai/blog/kimi-k3-1-pro
https://huggingface.co/moonshotai/Kimi-K3
https://huggingface.co/moonshotai/Kimi-K3/tree/main
https://docs.sglang.io/cookbook/autoregressive/Moonshotai/Kimi-K3</x:v>
      </x:c>
    </x:row>
    <x:row r="6" ht="75" customHeight="1">
      <x:c r="A6" s="36" t="str">
        <x:v>Основа бюджета</x:v>
      </x:c>
      <x:c r="B6" s="11" t="str">
        <x:v>Цены на 03.10.2026. Резервы включены. Налоги и импорт исключены. Опциональные позиции без цены не входят в итог. Коммерческие предложения нужно обновить.</x:v>
      </x:c>
      <x:c r="C6" s="11"/>
      <x:c r="D6" s="10"/>
      <x:c r="E6" s="10"/>
      <x:c r="F6" s="10"/>
    </x:row>
    <x:row r="7" ht="26" customHeight="1">
      <x:c r="A7" s="3"/>
      <x:c r="B7" s="3"/>
      <x:c r="C7" s="3"/>
      <x:c r="D7" s="3"/>
      <x:c r="E7" s="3"/>
      <x:c r="F7" s="3"/>
    </x:row>
    <x:row r="8" ht="26" customHeight="1">
      <x:c r="A8" s="8"/>
      <x:c r="B8" s="8"/>
      <x:c r="C8" s="8"/>
      <x:c r="D8" s="3"/>
      <x:c r="E8" s="3"/>
      <x:c r="F8" s="3"/>
    </x:row>
    <x:row r="9" ht="64" customHeight="1">
      <x:c r="A9" s="30" t="str">
        <x:v>Область</x:v>
      </x:c>
      <x:c r="B9" s="31" t="str">
        <x:v>Что должно быть определено</x:v>
      </x:c>
      <x:c r="C9" s="32" t="str">
        <x:v>Как проверить</x:v>
      </x:c>
      <x:c r="D9" s="3"/>
      <x:c r="E9" s="34" t="str">
        <x:v>Источники</x:v>
      </x:c>
      <x:c r="F9" s="34" t="str">
        <x:v>Ссылки на источники</x:v>
      </x:c>
    </x:row>
    <x:row r="10" ht="65" customHeight="1">
      <x:c r="A10" s="11" t="str">
        <x:v>Память и формат весов</x:v>
      </x:c>
      <x:c r="B10" s="11" t="str">
        <x:v>Раздельно считать VRAM/HBM, RAM и SSD; к весам добавить KV/MLA, KDA-состояния, буферы и параллельные запросы.</x:v>
      </x:c>
      <x:c r="C10" s="11" t="str">
        <x:v>Зафиксированы checkpoint/hash, квант, движок и контекст; выбранная нагрузка проходит без OOM и скрытого offload.</x:v>
      </x:c>
      <x:c r="D10" s="11"/>
      <x:c r="E10" s="18" t="str">
        <x:v>Moonshot Kimi K3 model card
SGLang Kimi K3 deployment recipes</x:v>
      </x:c>
      <x:c r="F10" s="18" t="str">
        <x:v>https://huggingface.co/moonshotai/Kimi-K3
https://docs.sglang.io/cookbook/autoregressive/Moonshotai/Kimi-K3</x:v>
      </x:c>
    </x:row>
    <x:row r="11" ht="78" customHeight="1">
      <x:c r="A11" s="11" t="str">
        <x:v>Три разных канала данных</x:v>
      </x:c>
      <x:c r="B11" s="11" t="str">
        <x:v>Не смешивать полосу памяти карты, GPU↔GPU и межсерверной сети. Указать направление и объект: порт, GPU или узел.</x:v>
      </x:c>
      <x:c r="C11" s="11" t="str">
        <x:v>На каждой цифре есть единицы, направление, источник; 200/400/800 Гбит/с обозначены как 25/50/100 ГБ/с до накладных расходов, а не замер.</x:v>
      </x:c>
      <x:c r="D11" s="11"/>
      <x:c r="E11" s="18" t="str">
        <x:v>PCI-SIG PCI Express FAQ
NVIDIA Blackwell Ultra architecture
NVIDIA ConnectX-7 manual
NVIDIA ConnectX-8 manual</x:v>
      </x:c>
      <x:c r="F11" s="18" t="str">
        <x:v>https://pcisig.com/faq?field_category_value%5B%5D=pci_express_5.0
https://developer.nvidia.com/blog/inside-nvidia-blackwell-ultra-the-chip-powering-the-ai-factory-era/
https://networking-docs.nvidia.com/connectx7hw/introduction
https://networking-docs.nvidia.com/connectx8hw/introduction</x:v>
      </x:c>
    </x:row>
    <x:row r="12" ht="65" customHeight="1">
      <x:c r="A12" s="11" t="str">
        <x:v>PCIe, CPU и NUMA</x:v>
      </x:c>
      <x:c r="B12" s="11" t="str">
        <x:v>Проверить электрическую ширину каждого слота, общий PCIe uplink, коммутаторы, распределение GPU/NIC по CPU и межсокетный путь.</x:v>
      </x:c>
      <x:c r="C12" s="11" t="str">
        <x:v>Поставщик дал block diagram; сняты nvidia-smi topo -m или ROCm topology и negotiated link widths под нагрузкой.</x:v>
      </x:c>
      <x:c r="D12" s="11"/>
      <x:c r="E12" s="18" t="str">
        <x:v>NCCL GPU, topology, ACS and IOMMU checks
Lenovo RTX PRO 6000 Blackwell Server specifications</x:v>
      </x:c>
      <x:c r="F12" s="18" t="str">
        <x:v>https://docs.nvidia.com/deeplearning/nccl/user-guide/docs/troubleshooting/gpu_troubleshooting.html
https://lenovopress.lenovo.com/lp2263-thinksystem-nvidia-rtx-pro-6000-blackwell-server-edition-pcie-gen5-gpu</x:v>
      </x:c>
    </x:row>
    <x:row r="13" ht="65" customHeight="1">
      <x:c r="A13" s="11" t="str">
        <x:v>GPU P2P и RDMA</x:v>
      </x:c>
      <x:c r="B13" s="11" t="str">
        <x:v>Проверить прямой обмен GPU↔GPU и GPU↔NIC на нужном драйвере, ОС и гипервизоре; ACS/IOMMU могут менять путь.</x:v>
      </x:c>
      <x:c r="C13" s="11" t="str">
        <x:v>Пройдены p2pBandwidthLatencyTest/аналог, NCCL/RCCL collectives и RDMA bandwidth/latency для каждого используемого пути.</x:v>
      </x:c>
      <x:c r="D13" s="11"/>
      <x:c r="E13" s="18" t="str">
        <x:v>NCCL GPU, topology, ACS and IOMMU checks
NCCL network diagnostics</x:v>
      </x:c>
      <x:c r="F13" s="18" t="str">
        <x:v>https://docs.nvidia.com/deeplearning/nccl/user-guide/docs/troubleshooting/gpu_troubleshooting.html
https://docs.nvidia.com/deeplearning/nccl/user-guide/docs/troubleshooting/networking_troubleshooting.html</x:v>
      </x:c>
    </x:row>
    <x:row r="14" ht="78" customHeight="1">
      <x:c r="A14" s="11" t="str">
        <x:v>Сеть как полный комплект</x:v>
      </x:c>
      <x:c r="B14" s="11" t="str">
        <x:v>Указать NIC SKU, число портов, протокол IB/RoCE, PCIe host link, switch fabric/uplink, кабели, трансиверы, FEC, длины и запас портов.</x:v>
      </x:c>
      <x:c r="C14" s="11" t="str">
        <x:v>Все порты поднимаются на согласованной скорости; есть схема rail/topology и замер между узлами без скрытого общего узкого uplink.</x:v>
      </x:c>
      <x:c r="D14" s="11"/>
      <x:c r="E14" s="18" t="str">
        <x:v>NVIDIA ConnectX-7 manual
NVIDIA ConnectX-8 manual
Lenovo ConnectX-8 PCIe host configuration
NVIDIA DGX and adapter cable compatibility</x:v>
      </x:c>
      <x:c r="F14" s="18" t="str">
        <x:v>https://networking-docs.nvidia.com/connectx7hw/introduction
https://networking-docs.nvidia.com/connectx8hw/introduction
https://lenovopress.lenovo.com/lp2227-configuring-nvidia-cx8-adapter-and-aux-cable-on-thinksystem-servers
https://docs.nvidia.com/networking/display/400g100gpam4ovdev/Linking-DGXs,-Switches,-ConnectX-7-&amp;-ConnectX-8-Adapters,-and-BlueField-3-DPUs-Overview</x:v>
      </x:c>
    </x:row>
    <x:row r="15" ht="65" customHeight="1">
      <x:c r="A15" s="11" t="str">
        <x:v>RAM и загрузка модели</x:v>
      </x:c>
      <x:c r="B15" s="11" t="str">
        <x:v>Проверить каналы DIMM, пропускную способность RAM, NUMA и объём для загрузки/конвертации; offload требует отдельного расчёта.</x:v>
      </x:c>
      <x:c r="C15" s="11" t="str">
        <x:v>Модель запускается из холодного состояния; RAM/SSD и время старта измерены на той же сборке.</x:v>
      </x:c>
      <x:c r="D15" s="11"/>
      <x:c r="E15" s="18" t="str">
        <x:v>SGLang Kimi K3 deployment recipes
NCCL GPU, topology, ACS and IOMMU checks</x:v>
      </x:c>
      <x:c r="F15" s="18" t="str">
        <x:v>https://docs.sglang.io/cookbook/autoregressive/Moonshotai/Kimi-K3
https://docs.nvidia.com/deeplearning/nccl/user-guide/docs/troubleshooting/gpu_troubleshooting.html</x:v>
      </x:c>
    </x:row>
    <x:row r="16" ht="65" customHeight="1">
      <x:c r="A16" s="11" t="str">
        <x:v>Движок и распараллеливание</x:v>
      </x:c>
      <x:c r="B16" s="11" t="str">
        <x:v>Зафиксировать CUDA/ROCm/CANN, драйвер, контейнер/commit, kernel support, TP/PP/EP и формат весов.</x:v>
      </x:c>
      <x:c r="C16" s="11" t="str">
        <x:v>Есть воспроизводимая команда запуска; проверки точных весов, инструментов и длинного контекста. Рецепт K3 не считается тестом K3.1.</x:v>
      </x:c>
      <x:c r="D16" s="11"/>
      <x:c r="E16" s="18" t="str">
        <x:v>SGLang Kimi K3 deployment recipes
Moonshot Kimi K3 model card</x:v>
      </x:c>
      <x:c r="F16" s="18" t="str">
        <x:v>https://docs.sglang.io/cookbook/autoregressive/Moonshotai/Kimi-K3
https://huggingface.co/moonshotai/Kimi-K3</x:v>
      </x:c>
    </x:row>
    <x:row r="17" ht="95" customHeight="1">
      <x:c r="A17" s="11" t="str">
        <x:v>Питание и охлаждение</x:v>
      </x:c>
      <x:c r="B17" s="11" t="str">
        <x:v>Раздельно показывать паспортную мощность сервера, расчётную IT-нагрузку с дополнительным оборудованием и мощность помещения с охлаждением/резервом. Учесть CPU, NIC, SSD, вентиляторы, PDU/ИБП. Для пассивных карт нужен поток воздуха OEM.</x:v>
      </x:c>
      <x:c r="C17" s="11" t="str">
        <x:v>Проверены ввод и резервирование; длительная целевая нагрузка проходит без thermal/power throttling. Температуры, мощность и шум задокументированы.</x:v>
      </x:c>
      <x:c r="D17" s="11"/>
      <x:c r="E17" s="18" t="str">
        <x:v>NVIDIA DGX B300 User Guide
NVIDIA DGX B200 User Guide
NVIDIA DGX H100/H200 User Guide
Lenovo RTX PRO 6000 Blackwell Server specifications
ROCm MI350 architecture</x:v>
      </x:c>
      <x:c r="F17" s="18" t="str">
        <x:v>https://docs.nvidia.com/dgx/dgxb300-user-guide/introduction-to-dgxb300.html
https://docs.nvidia.com/dgx/dgxb200-user-guide/introduction-to-dgxb200.html
https://docs.nvidia.com/dgx/dgxh100-user-guide/introduction-to-dgxh100.html
https://lenovopress.lenovo.com/lp2263-thinksystem-nvidia-rtx-pro-6000-blackwell-server-edition-pcie-gen5-gpu
https://rocmdocs.amd.com/en/latest/reference/gpu-arch/mi350.html</x:v>
      </x:c>
    </x:row>
    <x:row r="18" ht="65" customHeight="1">
      <x:c r="A18" s="11" t="str">
        <x:v>Пользовательская скорость</x:v>
      </x:c>
      <x:c r="B18" s="11" t="str">
        <x:v>Разделить prefill/время первого токена, генерацию одного ответа, суммарную производительность и p95 при параллельной работе.</x:v>
      </x:c>
      <x:c r="C18" s="11" t="str">
        <x:v>Испытаны реальные запросы, длинный контекст и согласованное число диалогов; критерии скорости заданы до закупки.</x:v>
      </x:c>
      <x:c r="D18" s="11"/>
      <x:c r="E18" s="18" t="str">
        <x:v>SGLang Kimi K3 deployment recipes</x:v>
      </x:c>
      <x:c r="F18" s="18" t="str">
        <x:v>https://docs.sglang.io/cookbook/autoregressive/Moonshotai/Kimi-K3</x:v>
      </x:c>
    </x:row>
    <x:row r="19" ht="65" customHeight="1">
      <x:c r="A19" s="11" t="str">
        <x:v>Приёмка и восстановление</x:v>
      </x:c>
      <x:c r="B19" s="11" t="str">
        <x:v>Поставка должна включать совместимые компоненты, запасные части, проверку памяти/накопителей, мониторинг и сохранённую конфигурацию запуска.</x:v>
      </x:c>
      <x:c r="C19" s="11" t="str">
        <x:v>Есть BOM с артикулами, гарантия, результаты тестов и воспроизводимое восстановление сервиса после штатного перезапуска.</x:v>
      </x:c>
      <x:c r="D19" s="11"/>
      <x:c r="E19" s="18" t="str">
        <x:v>NVIDIA DGX B300 User Guide
NVIDIA DGX B200 User Guide
NCCL network diagnostics</x:v>
      </x:c>
      <x:c r="F19" s="18" t="str">
        <x:v>https://docs.nvidia.com/dgx/dgxb300-user-guide/introduction-to-dgxb300.html
https://docs.nvidia.com/dgx/dgxb200-user-guide/introduction-to-dgxb200.html
https://docs.nvidia.com/deeplearning/nccl/user-guide/docs/troubleshooting/networking_troubleshooting.html</x:v>
      </x:c>
    </x:row>
    <x:row r="20" ht="26" customHeight="1">
      <x:c r="A20" s="3"/>
      <x:c r="B20" s="3"/>
      <x:c r="C20" s="3"/>
      <x:c r="D20" s="3"/>
      <x:c r="E20" s="3"/>
      <x:c r="F20" s="3"/>
    </x:row>
    <x:row r="21" ht="26" customHeight="1">
      <x:c r="A21" s="3"/>
      <x:c r="B21" s="3"/>
      <x:c r="C21" s="3"/>
      <x:c r="D21" s="3"/>
      <x:c r="E21" s="3"/>
      <x:c r="F21" s="3"/>
    </x:row>
    <x:row r="22" ht="26" customHeight="1">
      <x:c r="A22" s="19" t="str">
        <x:v>Сетевой адаптер и подключение к серверу</x:v>
      </x:c>
      <x:c r="B22" s="3"/>
      <x:c r="C22" s="3"/>
      <x:c r="D22" s="3"/>
      <x:c r="E22" s="3"/>
      <x:c r="F22" s="3"/>
    </x:row>
    <x:row r="23" ht="64" customHeight="1">
      <x:c r="A23" s="30" t="str">
        <x:v>Адаптер</x:v>
      </x:c>
      <x:c r="B23" s="31" t="str">
        <x:v>Сетевая линия и режим</x:v>
      </x:c>
      <x:c r="C23" s="32" t="str">
        <x:v>Подключение к серверу</x:v>
      </x:c>
      <x:c r="D23" s="3"/>
      <x:c r="E23" s="20" t="str">
        <x:v>Источники</x:v>
      </x:c>
      <x:c r="F23" s="20" t="str">
        <x:v>Ссылки на источники</x:v>
      </x:c>
    </x:row>
    <x:row r="24" ht="60" customHeight="1">
      <x:c r="A24" s="11" t="str">
        <x:v>ConnectX-6</x:v>
      </x:c>
      <x:c r="B24" s="11" t="str">
        <x:v>До 200 Гбит/с, IB HDR и/или Ethernet по SKU</x:v>
      </x:c>
      <x:c r="C24" s="11" t="str">
        <x:v>PCIe 4.0 x16; Gen3 Socket Direct требует отдельной конфигурации</x:v>
      </x:c>
      <x:c r="D24" s="11"/>
      <x:c r="E24" s="18" t="str">
        <x:v>NVIDIA ConnectX-6 manual</x:v>
      </x:c>
      <x:c r="F24" s="18" t="str">
        <x:v>https://docs.nvidia.com/nvidia-connectx-6-infiniband-ethernet-adapter-cards-user-manual.pdf</x:v>
      </x:c>
    </x:row>
    <x:row r="25" ht="60" customHeight="1">
      <x:c r="A25" s="11" t="str">
        <x:v>ConnectX-7</x:v>
      </x:c>
      <x:c r="B25" s="11" t="str">
        <x:v>До 400 Гбит/с суммарно по адаптеру/режиму; число портов по SKU</x:v>
      </x:c>
      <x:c r="C25" s="11" t="str">
        <x:v>PCIe 5.0 x16; Socket Direct по комплектации</x:v>
      </x:c>
      <x:c r="D25" s="11"/>
      <x:c r="E25" s="18" t="str">
        <x:v>NVIDIA ConnectX-7 manual</x:v>
      </x:c>
      <x:c r="F25" s="18" t="str">
        <x:v>https://networking-docs.nvidia.com/connectx7hw/introduction</x:v>
      </x:c>
    </x:row>
    <x:row r="26" ht="60" customHeight="1">
      <x:c r="A26" s="11" t="str">
        <x:v>ConnectX-8</x:v>
      </x:c>
      <x:c r="B26" s="11" t="str">
        <x:v>До 800 Гбит/с по адаптеру/режиму; не автоматически на каждом порту</x:v>
      </x:c>
      <x:c r="C26" s="11" t="str">
        <x:v>Для полной полосы PCIe 6.0 x16 или PCIe 5.0 x32 / 2×x16 Socket Direct</x:v>
      </x:c>
      <x:c r="D26" s="11"/>
      <x:c r="E26" s="18" t="str">
        <x:v>NVIDIA ConnectX-8 manual
Lenovo ConnectX-8 PCIe host configuration</x:v>
      </x:c>
      <x:c r="F26" s="18" t="str">
        <x:v>https://networking-docs.nvidia.com/connectx8hw/introduction
https://lenovopress.lenovo.com/lp2227-configuring-nvidia-cx8-adapter-and-aux-cable-on-thinksystem-servers</x:v>
      </x:c>
    </x:row>
  </x:sheetData>
  <x:pageMargins left="0.7" right="0.7" top="0.75" bottom="0.75" header="0.3" footer="0.3"/>
  <x:tableParts count="2">
    <x:tablePart xmlns:r="http://schemas.openxmlformats.org/officeDocument/2006/relationships" r:id="R3970984bf4cd4f1e"/>
    <x:tablePart xmlns:r="http://schemas.openxmlformats.org/officeDocument/2006/relationships" r:id="Reb11c9613c8f4be8"/>
  </x:tableParts>
</x:worksheet>
</file>